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75" tabRatio="761" firstSheet="1" activeTab="1"/>
  </bookViews>
  <sheets>
    <sheet name="WTFQPVQ" sheetId="5" state="veryHidden" r:id="rId1"/>
    <sheet name="1" sheetId="1" r:id="rId2"/>
    <sheet name="2" sheetId="6" r:id="rId3"/>
    <sheet name="3" sheetId="19" r:id="rId4"/>
    <sheet name="4" sheetId="10" r:id="rId5"/>
    <sheet name="5" sheetId="2" r:id="rId6"/>
    <sheet name="6" sheetId="3" r:id="rId7"/>
    <sheet name="7" sheetId="11" r:id="rId8"/>
    <sheet name="8" sheetId="4" r:id="rId9"/>
    <sheet name="9" sheetId="18" r:id="rId10"/>
    <sheet name="10" sheetId="13" r:id="rId11"/>
    <sheet name="11" sheetId="12" r:id="rId12"/>
    <sheet name="12" sheetId="17" r:id="rId13"/>
  </sheets>
  <externalReferences>
    <externalReference r:id="rId14"/>
  </externalReferences>
  <definedNames>
    <definedName name="_xlnm._FilterDatabase" localSheetId="3" hidden="1">'3'!$A$6:$IN$30</definedName>
    <definedName name="_xlnm._FilterDatabase" localSheetId="11" hidden="1">'11'!$A$5:$L$21</definedName>
    <definedName name="_xlnm.Print_Area" localSheetId="1">'1'!$A$1:$D$31</definedName>
    <definedName name="_xlnm.Print_Area" localSheetId="11">'11'!$A$1:$L$21</definedName>
    <definedName name="_xlnm.Print_Area" localSheetId="2">'2'!$A$1:$S$12</definedName>
    <definedName name="_xlnm.Print_Area" localSheetId="3">'3'!$A$1:$H$30</definedName>
    <definedName name="_xlnm.Print_Area" localSheetId="4">'4'!$A$1:$D$31</definedName>
    <definedName name="_xlnm.Print_Area" localSheetId="5">'5'!$A$1:$G$32</definedName>
    <definedName name="_xlnm.Print_Area" localSheetId="6">'6'!$A$1:$E$38</definedName>
    <definedName name="_xlnm.Print_Area" localSheetId="8">'8'!$A$1:$F$7</definedName>
    <definedName name="_xlnm.Print_Area" localSheetId="9">'9'!$A$1:$F$19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<sst xmlns="http://schemas.openxmlformats.org/spreadsheetml/2006/main" count="496" uniqueCount="276">
  <si>
    <t>附件1</t>
  </si>
  <si>
    <t>2025年收支预算总表</t>
  </si>
  <si>
    <t>部门：天津东疆综合保税区社会发展局</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</si>
  <si>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</si>
  <si>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</si>
  <si>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</si>
  <si>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</si>
  <si>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</si>
  <si>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</si>
  <si>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</si>
  <si>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</si>
  <si>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</si>
  <si>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</si>
  <si>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</si>
  <si>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</si>
  <si>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</si>
  <si>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</si>
  <si>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</si>
  <si>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</si>
  <si>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</si>
  <si>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</si>
  <si>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</si>
  <si>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</si>
  <si>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</si>
  <si>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</si>
  <si>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</si>
  <si>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</si>
  <si>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</si>
  <si>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</si>
  <si>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</si>
  <si>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</si>
  <si>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</si>
  <si>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</si>
  <si>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</si>
  <si>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</si>
  <si>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</si>
  <si>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</si>
  <si>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</si>
  <si>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</si>
  <si>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</si>
  <si>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</si>
  <si>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</si>
  <si>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</si>
  <si>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</si>
  <si>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</si>
  <si>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</si>
  <si>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附件2</t>
  </si>
  <si>
    <t>2025年收入预算总表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</si>
  <si>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</si>
  <si>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</si>
  <si>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</si>
  <si>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</si>
  <si>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</si>
  <si>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</si>
  <si>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</si>
  <si>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</si>
  <si>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</si>
  <si>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</si>
  <si>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</si>
  <si>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</si>
  <si>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</si>
  <si>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</si>
  <si>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</si>
  <si>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</si>
  <si>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天津东疆综合保税区社会发展局部门本级</t>
  </si>
  <si>
    <t>天津外国语大学附属东疆外国语学校单位</t>
  </si>
  <si>
    <t>东疆第一幼儿园单位</t>
  </si>
  <si>
    <t>……</t>
  </si>
  <si>
    <t>附件3</t>
  </si>
  <si>
    <t xml:space="preserve"> 2025年支出预算总表</t>
  </si>
  <si>
    <t>科目编码</t>
  </si>
  <si>
    <t>科目名称</t>
  </si>
  <si>
    <t>合 计</t>
  </si>
  <si>
    <t>基本支出</t>
  </si>
  <si>
    <t>项目支出</t>
  </si>
  <si>
    <t>事业单位经营支出</t>
  </si>
  <si>
    <t>上缴上级支出</t>
  </si>
  <si>
    <t>对附属单位补助支出</t>
  </si>
  <si>
    <t>201</t>
  </si>
  <si>
    <t>一般公共服务支出</t>
  </si>
  <si>
    <t>40</t>
  </si>
  <si>
    <t xml:space="preserve">  信访事务</t>
  </si>
  <si>
    <t xml:space="preserve">      04</t>
  </si>
  <si>
    <t xml:space="preserve">    信访业务</t>
  </si>
  <si>
    <t>205</t>
  </si>
  <si>
    <t>教育支出</t>
  </si>
  <si>
    <t>02</t>
  </si>
  <si>
    <t xml:space="preserve">  普通教育</t>
  </si>
  <si>
    <t xml:space="preserve">      01</t>
  </si>
  <si>
    <t xml:space="preserve">    学前教育</t>
  </si>
  <si>
    <t xml:space="preserve">      02</t>
  </si>
  <si>
    <t xml:space="preserve">    小学教育</t>
  </si>
  <si>
    <t xml:space="preserve">      03</t>
  </si>
  <si>
    <t xml:space="preserve">    初中教育</t>
  </si>
  <si>
    <t>207</t>
  </si>
  <si>
    <t>文化旅游体育与传媒支出</t>
  </si>
  <si>
    <t>03</t>
  </si>
  <si>
    <t xml:space="preserve">    体育</t>
  </si>
  <si>
    <t xml:space="preserve">07  </t>
  </si>
  <si>
    <t xml:space="preserve">       体育场馆</t>
  </si>
  <si>
    <t>208</t>
  </si>
  <si>
    <t>社会保障和就业支出</t>
  </si>
  <si>
    <t xml:space="preserve">   民政管理事务</t>
  </si>
  <si>
    <t>01</t>
  </si>
  <si>
    <t xml:space="preserve">       行政运行</t>
  </si>
  <si>
    <t xml:space="preserve">08  </t>
  </si>
  <si>
    <t xml:space="preserve">       基层政权建设和社区治理</t>
  </si>
  <si>
    <t>210</t>
  </si>
  <si>
    <t>卫生健康支出</t>
  </si>
  <si>
    <t xml:space="preserve">   基层医疗卫生机构</t>
  </si>
  <si>
    <t xml:space="preserve">       城市社区卫生机构</t>
  </si>
  <si>
    <t>04</t>
  </si>
  <si>
    <t xml:space="preserve">   公共卫生</t>
  </si>
  <si>
    <t>08</t>
  </si>
  <si>
    <t xml:space="preserve">      基本公共卫生服务</t>
  </si>
  <si>
    <t>10</t>
  </si>
  <si>
    <t xml:space="preserve">      突发公共卫生事件应急处理</t>
  </si>
  <si>
    <t xml:space="preserve">99   </t>
  </si>
  <si>
    <t xml:space="preserve">      其他公共卫生支出</t>
  </si>
  <si>
    <t>注：本表按支出功能分类填列，明细到类、款、项三级科目。</t>
  </si>
  <si>
    <t>附件4</t>
  </si>
  <si>
    <t>2025年财政拨款收支预算总表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</si>
  <si>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</si>
  <si>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</si>
  <si>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</si>
  <si>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</si>
  <si>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</si>
  <si>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</si>
  <si>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</si>
  <si>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2025年财政拨款一般公共预算支出预算表</t>
  </si>
  <si>
    <t>合   计</t>
  </si>
  <si>
    <t>人员经费</t>
  </si>
  <si>
    <t>公用经费</t>
  </si>
  <si>
    <r>
      <rPr>
        <sz val="12"/>
        <rFont val="宋体"/>
        <charset val="134"/>
      </rPr>
      <t>0</t>
    </r>
    <r>
      <rPr>
        <sz val="12"/>
        <rFont val="宋体"/>
        <charset val="134"/>
      </rPr>
      <t>2</t>
    </r>
    <r>
      <rPr>
        <sz val="12"/>
        <rFont val="宋体"/>
        <charset val="134"/>
      </rPr>
      <t xml:space="preserve">  </t>
    </r>
  </si>
  <si>
    <t xml:space="preserve">       一般行政管理事务</t>
  </si>
  <si>
    <t>07</t>
  </si>
  <si>
    <t xml:space="preserve">   计划生育事务</t>
  </si>
  <si>
    <t>17</t>
  </si>
  <si>
    <t xml:space="preserve">      计划生育服务</t>
  </si>
  <si>
    <t xml:space="preserve"> </t>
  </si>
  <si>
    <t>附件6</t>
  </si>
  <si>
    <t xml:space="preserve"> 2025年财政拨款一般公共预算基本支出预算表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</si>
  <si>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</si>
  <si>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</si>
  <si>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</si>
  <si>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</si>
  <si>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</si>
  <si>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</si>
  <si>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t xml:space="preserve">  机关事业单位基本养老保 险缴费</t>
  </si>
  <si>
    <t xml:space="preserve">  职业年金缴费</t>
  </si>
  <si>
    <t xml:space="preserve">  职工基本医疗保险缴费</t>
  </si>
  <si>
    <t xml:space="preserve">  其他社会保障缴费</t>
  </si>
  <si>
    <t xml:space="preserve">  住房公积金</t>
  </si>
  <si>
    <t>一幼</t>
  </si>
  <si>
    <t>小外</t>
  </si>
  <si>
    <t>社发局本级</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</si>
  <si>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</si>
  <si>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</si>
  <si>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</si>
  <si>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</si>
  <si>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</si>
  <si>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</si>
  <si>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</si>
  <si>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</si>
  <si>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</si>
  <si>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</si>
  <si>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国内差旅费</t>
  </si>
  <si>
    <t xml:space="preserve">  维修（护）费</t>
  </si>
  <si>
    <t xml:space="preserve">  租赁费</t>
  </si>
  <si>
    <t xml:space="preserve">  会议费</t>
  </si>
  <si>
    <t xml:space="preserve">  培训费</t>
  </si>
  <si>
    <t xml:space="preserve">  被装购置费</t>
  </si>
  <si>
    <t xml:space="preserve">  劳务费</t>
  </si>
  <si>
    <t xml:space="preserve">  委托业务费</t>
  </si>
  <si>
    <t xml:space="preserve">  其他交通费用（车补）</t>
  </si>
  <si>
    <t xml:space="preserve">  其他商品和服务支出（如零星宣传、慰问等）</t>
  </si>
  <si>
    <t xml:space="preserve">  资本性支出</t>
  </si>
  <si>
    <t xml:space="preserve">  办公设备购置</t>
  </si>
  <si>
    <t>注：本表按部门预算支出经济分类填列，明细到类、款两级科目。</t>
  </si>
  <si>
    <t>附件7</t>
  </si>
  <si>
    <t>2025年财政拨款政府性基金预算支出预算表</t>
  </si>
  <si>
    <t>本年政府性基金预算支出</t>
  </si>
  <si>
    <r>
      <rPr>
        <sz val="12"/>
        <rFont val="宋体"/>
        <charset val="134"/>
      </rPr>
      <t xml:space="preserve">合 </t>
    </r>
    <r>
      <rPr>
        <sz val="12"/>
        <rFont val="宋体"/>
        <charset val="134"/>
      </rPr>
      <t xml:space="preserve"> </t>
    </r>
    <r>
      <rPr>
        <sz val="12"/>
        <rFont val="宋体"/>
        <charset val="134"/>
      </rPr>
      <t>计</t>
    </r>
  </si>
  <si>
    <t>附件8</t>
  </si>
  <si>
    <t>2025年财政拨款一般公共预算“三公”经费支出预算表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</si>
  <si>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</si>
  <si>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</si>
  <si>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</si>
  <si>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</si>
  <si>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</si>
  <si>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</si>
  <si>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</si>
  <si>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</si>
  <si>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2025年财政拨款政府采购预算表</t>
  </si>
  <si>
    <t>功能科目</t>
  </si>
  <si>
    <t>单位编码</t>
  </si>
  <si>
    <t>项目类别</t>
  </si>
  <si>
    <t>单位名称（项目名称）</t>
  </si>
  <si>
    <t>财政拨款</t>
  </si>
  <si>
    <t>备注</t>
  </si>
  <si>
    <t>一体化</t>
  </si>
  <si>
    <t>2070307</t>
  </si>
  <si>
    <t>服务</t>
  </si>
  <si>
    <t>东疆体育公园项目经费</t>
  </si>
  <si>
    <t>往年已执行政采，本年预计支付61.4084万元。
1.东疆体育公园项目-设计_第1包，本年预计支付37.92万元；
2.东疆体育公园项目-全过程工程咨询_第1包，本年预计支付23.4884万元。</t>
  </si>
  <si>
    <t>ok</t>
  </si>
  <si>
    <t>2100301</t>
  </si>
  <si>
    <t>工程</t>
  </si>
  <si>
    <t>东疆综合保税区社区卫生服务中心医疗延伸点</t>
  </si>
  <si>
    <t>往年已执行政采，本年预计支付16.2143万元。
1.东疆综合保税区社区卫生服务中心医疗延伸点项目_第1包，本年预计支付11.64405万元；
2.拟于2025年签订“东疆综合保税区社区卫生服务中心医疗延伸点项目_第1包”补充协议，补充协议总金额4.7116万元，本年预计支付4.57025万元，剩余金额0.14135万元2026年支付。</t>
  </si>
  <si>
    <t>东疆社区卫生服务中心延伸点医疗卫生服务</t>
  </si>
  <si>
    <t xml:space="preserve">往年已执行政采，本年预计支付金额70.5万元。
</t>
  </si>
  <si>
    <t>2080201</t>
  </si>
  <si>
    <t>货物</t>
  </si>
  <si>
    <t>办公设备购置</t>
  </si>
  <si>
    <t>用于购买4台黑白打印机，总金额为0.48万元，本年预计支付金额0.48万元。</t>
  </si>
  <si>
    <t>2050202</t>
  </si>
  <si>
    <t>小外-公用经费</t>
  </si>
  <si>
    <t>往年已执行，本年预计支付224.614584万元。</t>
  </si>
  <si>
    <t>主要用于采购新增教室家具、功能教室家具和其他设施设备，预计总预算94.5万元，2025年预计支付47.27万元。</t>
  </si>
  <si>
    <t>小外-校园改造</t>
  </si>
  <si>
    <t>此项目为2025年新增项目，工程目前估算价格142.5万元，本年预计支付85万元。</t>
  </si>
  <si>
    <t>办公桌椅12套4.56万元，书柜6组0.72万元，A4黑白打印机2台0.24万元，复印机3.5万元。</t>
  </si>
  <si>
    <t>往年已执行，本年预计支付123.20266万元。</t>
  </si>
  <si>
    <t>复印纸采购</t>
  </si>
  <si>
    <t>采购三台台式机</t>
  </si>
  <si>
    <t>采购一台投影仪</t>
  </si>
  <si>
    <t>采购其他办公设备</t>
  </si>
  <si>
    <t>采购教学所需家具用具</t>
  </si>
  <si>
    <t>附件10</t>
  </si>
  <si>
    <t>2025年国有资本经营预算支出情况表</t>
  </si>
  <si>
    <t>本年国有资本经营基金预算支出</t>
  </si>
  <si>
    <t>附件11</t>
  </si>
  <si>
    <t xml:space="preserve"> 2025年项目支出预算表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</si>
  <si>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</si>
  <si>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</si>
  <si>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</si>
  <si>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</si>
  <si>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</si>
  <si>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</si>
  <si>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</si>
  <si>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</si>
  <si>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</si>
  <si>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t>
  </si>
  <si>
    <t>社区工作经费</t>
  </si>
  <si>
    <t>邻里中心运行经费</t>
  </si>
  <si>
    <t>民生保障经费</t>
  </si>
  <si>
    <t>综治、维稳、信访相关经费</t>
  </si>
  <si>
    <t>教育管理工作经费</t>
  </si>
  <si>
    <t>义务教育免费提供教科书</t>
  </si>
  <si>
    <t>院前急救经费</t>
  </si>
  <si>
    <t>公共卫生工作经费</t>
  </si>
  <si>
    <t>退役军人工作经费</t>
  </si>
  <si>
    <t>小外自有资金支出</t>
  </si>
  <si>
    <t>幼儿园自有资金支出</t>
  </si>
  <si>
    <t>附件12</t>
  </si>
  <si>
    <t>2025年财政拨款政府购买服务预算表</t>
  </si>
  <si>
    <t>普适性目录</t>
  </si>
  <si>
    <t>备注（内容、期限）</t>
  </si>
  <si>
    <t>B1107 其他适合通过市场化方式提供的后勤服务</t>
  </si>
  <si>
    <t>用于支付社区综合服务中心公建移交区域室内保洁费。</t>
  </si>
  <si>
    <t>A0502 地方病防控服务</t>
  </si>
  <si>
    <t>为满足辖区居民基本医疗服务和家庭医生签约等基本公共卫生服务项目需求，用于支付医疗运营单位相关费用</t>
  </si>
  <si>
    <t>A0503 应急救治服务</t>
  </si>
  <si>
    <t>用于支付突发事件医疗救援和卫生应急处置工作费用。</t>
  </si>
  <si>
    <t>A0501 传染病防控服务</t>
  </si>
  <si>
    <t>用于支付疾病预防控制费用。</t>
  </si>
  <si>
    <t>A0505 特殊群体卫生健康服务</t>
  </si>
  <si>
    <t>开展用人单位职业卫生普查服务</t>
  </si>
  <si>
    <t>B0601 工程造价咨询服务</t>
  </si>
  <si>
    <t>用于支付医疗延伸点工程造价咨询服务费用。</t>
  </si>
  <si>
    <t>B0602 工程监理服务</t>
  </si>
  <si>
    <t>用于支付医疗延伸点工程监理服务费用。</t>
  </si>
  <si>
    <t>用于支付东疆体育公园项目工程造价咨询服务费用。</t>
  </si>
  <si>
    <t>B0302 审计服务</t>
  </si>
  <si>
    <t>用于支付小外及幼儿园财务审计费。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</si>
</sst>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quot;"/>
    <numFmt numFmtId="177" formatCode="#,##0;\(#,##0\)"/>
    <numFmt numFmtId="178" formatCode="_-&quot;$&quot;* #,##0_-;\-&quot;$&quot;* #,##0_-;_-&quot;$&quot;* &quot;-&quot;_-;_-@_-"/>
    <numFmt numFmtId="179" formatCode="_(&quot;$&quot;* #,##0.00_);_(&quot;$&quot;* \(#,##0.00\);_(&quot;$&quot;* &quot;-&quot;??_);_(@_)"/>
    <numFmt numFmtId="180" formatCode="\$#,##0.00;\(\$#,##0.00\)"/>
    <numFmt numFmtId="181" formatCode="\$#,##0;\(\$#,##0\)"/>
    <numFmt numFmtId="182" formatCode="yyyy&quot;年&quot;m&quot;月&quot;d&quot;日&quot;;@"/>
    <numFmt numFmtId="183" formatCode="_-* #,##0_$_-;\-* #,##0_$_-;_-* &quot;-&quot;_$_-;_-@_-"/>
    <numFmt numFmtId="184" formatCode="_-* #,##0.00_$_-;\-* #,##0.00_$_-;_-* &quot;-&quot;??_$_-;_-@_-"/>
    <numFmt numFmtId="185" formatCode="_-* #,##0&quot;$&quot;_-;\-* #,##0&quot;$&quot;_-;_-* &quot;-&quot;&quot;$&quot;_-;_-@_-"/>
    <numFmt numFmtId="186" formatCode="_-* #,##0.00&quot;$&quot;_-;\-* #,##0.00&quot;$&quot;_-;_-* &quot;-&quot;??&quot;$&quot;_-;_-@_-"/>
    <numFmt numFmtId="187" formatCode="0;_琀"/>
    <numFmt numFmtId="188" formatCode="0.0"/>
    <numFmt numFmtId="189" formatCode="#,##0.00_ "/>
    <numFmt numFmtId="190" formatCode="#,##0.0"/>
    <numFmt numFmtId="191" formatCode="0.00_ "/>
    <numFmt numFmtId="192" formatCode=";;"/>
    <numFmt numFmtId="193" formatCode="0.0000_ "/>
    <numFmt numFmtId="194" formatCode="#,##0.0_ "/>
    <numFmt numFmtId="195" formatCode="#,##0.0000"/>
    <numFmt numFmtId="196" formatCode="* #,##0.00;* \-#,##0.00;* &quot;&quot;??;@"/>
    <numFmt numFmtId="197" formatCode="00"/>
  </numFmts>
  <fonts count="87">
    <font>
      <sz val="9"/>
      <name val="宋体"/>
      <charset val="134"/>
    </font>
    <font>
      <sz val="10"/>
      <name val="宋体"/>
      <charset val="134"/>
    </font>
    <font>
      <sz val="22"/>
      <name val="黑体"/>
      <charset val="134"/>
    </font>
    <font>
      <sz val="12"/>
      <name val="宋体"/>
      <charset val="134"/>
    </font>
    <font>
      <sz val="9"/>
      <name val="宋体"/>
      <charset val="134"/>
    </font>
    <font>
      <sz val="16"/>
      <name val="黑体"/>
      <charset val="134"/>
    </font>
    <font>
      <sz val="12"/>
      <color theme="1"/>
      <name val="宋体"/>
      <charset val="134"/>
    </font>
    <font>
      <sz val="20"/>
      <name val="黑体"/>
      <charset val="134"/>
    </font>
    <font>
      <sz val="15"/>
      <name val="宋体"/>
      <charset val="134"/>
    </font>
    <font>
      <sz val="12"/>
      <name val="宋体"/>
      <charset val="134"/>
      <scheme val="major"/>
    </font>
    <font>
      <sz val="11"/>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1"/>
      <color indexed="42"/>
      <name val="宋体"/>
      <charset val="134"/>
    </font>
    <font>
      <sz val="11"/>
      <color indexed="9"/>
      <name val="宋体"/>
      <charset val="134"/>
    </font>
    <font>
      <sz val="12"/>
      <color indexed="9"/>
      <name val="宋体"/>
      <charset val="134"/>
    </font>
    <font>
      <sz val="12"/>
      <color indexed="8"/>
      <name val="宋体"/>
      <charset val="134"/>
    </font>
    <font>
      <sz val="11"/>
      <color indexed="20"/>
      <name val="宋体"/>
      <charset val="134"/>
    </font>
    <font>
      <sz val="10"/>
      <color indexed="8"/>
      <name val="Arial"/>
      <charset val="134"/>
    </font>
    <font>
      <b/>
      <sz val="11"/>
      <color indexed="52"/>
      <name val="宋体"/>
      <charset val="134"/>
    </font>
    <font>
      <b/>
      <sz val="11"/>
      <color indexed="42"/>
      <name val="宋体"/>
      <charset val="134"/>
    </font>
    <font>
      <b/>
      <sz val="10"/>
      <name val="MS Sans Serif"/>
      <charset val="134"/>
    </font>
    <font>
      <sz val="10"/>
      <name val="Times New Roman"/>
      <charset val="134"/>
    </font>
    <font>
      <sz val="12"/>
      <name val="Arial"/>
      <charset val="134"/>
    </font>
    <font>
      <i/>
      <sz val="11"/>
      <color indexed="23"/>
      <name val="宋体"/>
      <charset val="134"/>
    </font>
    <font>
      <sz val="11"/>
      <color indexed="17"/>
      <name val="宋体"/>
      <charset val="134"/>
    </font>
    <font>
      <sz val="8"/>
      <name val="Arial"/>
      <charset val="134"/>
    </font>
    <font>
      <b/>
      <sz val="12"/>
      <name val="Arial"/>
      <charset val="134"/>
    </font>
    <font>
      <b/>
      <sz val="15"/>
      <color indexed="62"/>
      <name val="宋体"/>
      <charset val="134"/>
    </font>
    <font>
      <b/>
      <sz val="13"/>
      <color indexed="62"/>
      <name val="宋体"/>
      <charset val="134"/>
    </font>
    <font>
      <b/>
      <sz val="11"/>
      <color indexed="62"/>
      <name val="宋体"/>
      <charset val="134"/>
    </font>
    <font>
      <b/>
      <sz val="18"/>
      <name val="Arial"/>
      <charset val="134"/>
    </font>
    <font>
      <sz val="11"/>
      <color indexed="62"/>
      <name val="宋体"/>
      <charset val="134"/>
    </font>
    <font>
      <sz val="11"/>
      <color indexed="52"/>
      <name val="宋体"/>
      <charset val="134"/>
    </font>
    <font>
      <sz val="11"/>
      <color indexed="60"/>
      <name val="宋体"/>
      <charset val="134"/>
    </font>
    <font>
      <sz val="7"/>
      <name val="Small Fonts"/>
      <charset val="134"/>
    </font>
    <font>
      <sz val="12"/>
      <name val="Helv"/>
      <charset val="134"/>
    </font>
    <font>
      <b/>
      <i/>
      <sz val="16"/>
      <name val="Helv"/>
      <charset val="134"/>
    </font>
    <font>
      <sz val="8"/>
      <name val="Times New Roman"/>
      <charset val="134"/>
    </font>
    <font>
      <b/>
      <sz val="11"/>
      <color indexed="63"/>
      <name val="宋体"/>
      <charset val="134"/>
    </font>
    <font>
      <b/>
      <sz val="18"/>
      <color indexed="62"/>
      <name val="宋体"/>
      <charset val="134"/>
    </font>
    <font>
      <sz val="11"/>
      <color indexed="10"/>
      <name val="宋体"/>
      <charset val="134"/>
    </font>
    <font>
      <b/>
      <sz val="10"/>
      <name val="Arial"/>
      <charset val="134"/>
    </font>
    <font>
      <b/>
      <sz val="15"/>
      <color indexed="56"/>
      <name val="宋体"/>
      <charset val="134"/>
    </font>
    <font>
      <b/>
      <sz val="13"/>
      <color indexed="56"/>
      <name val="宋体"/>
      <charset val="134"/>
    </font>
    <font>
      <b/>
      <sz val="11"/>
      <color indexed="56"/>
      <name val="宋体"/>
      <charset val="134"/>
    </font>
    <font>
      <b/>
      <sz val="21"/>
      <name val="楷体_GB2312"/>
      <charset val="134"/>
    </font>
    <font>
      <sz val="12"/>
      <color indexed="20"/>
      <name val="宋体"/>
      <charset val="134"/>
    </font>
    <font>
      <sz val="10.5"/>
      <color indexed="20"/>
      <name val="宋体"/>
      <charset val="134"/>
    </font>
    <font>
      <sz val="12"/>
      <color indexed="16"/>
      <name val="宋体"/>
      <charset val="134"/>
    </font>
    <font>
      <sz val="9"/>
      <color indexed="20"/>
      <name val="宋体"/>
      <charset val="134"/>
    </font>
    <font>
      <sz val="12"/>
      <color indexed="20"/>
      <name val="楷体_GB2312"/>
      <charset val="134"/>
    </font>
    <font>
      <sz val="12"/>
      <name val="Times New Roman"/>
      <charset val="134"/>
    </font>
    <font>
      <u/>
      <sz val="12"/>
      <color indexed="12"/>
      <name val="宋体"/>
      <charset val="134"/>
    </font>
    <font>
      <sz val="12"/>
      <name val="官帕眉"/>
      <charset val="134"/>
    </font>
    <font>
      <sz val="12"/>
      <color indexed="17"/>
      <name val="宋体"/>
      <charset val="134"/>
    </font>
    <font>
      <sz val="10.5"/>
      <color indexed="17"/>
      <name val="宋体"/>
      <charset val="134"/>
    </font>
    <font>
      <sz val="9"/>
      <color indexed="17"/>
      <name val="宋体"/>
      <charset val="134"/>
    </font>
    <font>
      <sz val="12"/>
      <color indexed="17"/>
      <name val="楷体_GB2312"/>
      <charset val="134"/>
    </font>
    <font>
      <u/>
      <sz val="12"/>
      <color indexed="36"/>
      <name val="宋体"/>
      <charset val="134"/>
    </font>
    <font>
      <b/>
      <sz val="11"/>
      <color indexed="8"/>
      <name val="宋体"/>
      <charset val="134"/>
    </font>
    <font>
      <b/>
      <sz val="11"/>
      <color indexed="9"/>
      <name val="宋体"/>
      <charset val="134"/>
    </font>
    <font>
      <b/>
      <sz val="12"/>
      <color indexed="8"/>
      <name val="宋体"/>
      <charset val="134"/>
    </font>
    <font>
      <sz val="12"/>
      <name val="Courier"/>
      <charset val="134"/>
    </font>
    <font>
      <sz val="11"/>
      <name val="ＭＳ Ｐゴシック"/>
      <charset val="134"/>
    </font>
    <font>
      <sz val="12"/>
      <name val="바탕체"/>
      <charset val="134"/>
    </font>
  </fonts>
  <fills count="7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54"/>
        <bgColor indexed="54"/>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55"/>
        <bgColor indexed="64"/>
      </patternFill>
    </fill>
    <fill>
      <patternFill patternType="solid">
        <fgColor indexed="42"/>
        <bgColor indexed="42"/>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838">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2" fillId="0" borderId="0"/>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3" fillId="33" borderId="0" applyNumberFormat="0" applyBorder="0" applyAlignment="0" applyProtection="0">
      <alignment vertical="center"/>
    </xf>
    <xf numFmtId="0" fontId="33" fillId="36" borderId="0" applyNumberFormat="0" applyBorder="0" applyAlignment="0" applyProtection="0">
      <alignment vertical="center"/>
    </xf>
    <xf numFmtId="0" fontId="33" fillId="34" borderId="0" applyNumberFormat="0" applyBorder="0" applyAlignment="0" applyProtection="0">
      <alignment vertical="center"/>
    </xf>
    <xf numFmtId="0" fontId="33" fillId="37" borderId="0" applyNumberFormat="0" applyBorder="0" applyAlignment="0" applyProtection="0">
      <alignment vertical="center"/>
    </xf>
    <xf numFmtId="0" fontId="33" fillId="38" borderId="0" applyNumberFormat="0" applyBorder="0" applyAlignment="0" applyProtection="0">
      <alignment vertical="center"/>
    </xf>
    <xf numFmtId="0" fontId="33" fillId="39" borderId="0" applyNumberFormat="0" applyBorder="0" applyAlignment="0" applyProtection="0">
      <alignment vertical="center"/>
    </xf>
    <xf numFmtId="0" fontId="33" fillId="40" borderId="0" applyNumberFormat="0" applyBorder="0" applyAlignment="0" applyProtection="0">
      <alignment vertical="center"/>
    </xf>
    <xf numFmtId="0" fontId="33" fillId="36" borderId="0" applyNumberFormat="0" applyBorder="0" applyAlignment="0" applyProtection="0">
      <alignment vertical="center"/>
    </xf>
    <xf numFmtId="0" fontId="33" fillId="34" borderId="0" applyNumberFormat="0" applyBorder="0" applyAlignment="0" applyProtection="0">
      <alignment vertical="center"/>
    </xf>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33" fillId="43" borderId="0" applyNumberFormat="0" applyBorder="0" applyAlignment="0" applyProtection="0">
      <alignment vertical="center"/>
    </xf>
    <xf numFmtId="0" fontId="33" fillId="41" borderId="0" applyNumberFormat="0" applyBorder="0" applyAlignment="0" applyProtection="0">
      <alignment vertical="center"/>
    </xf>
    <xf numFmtId="0" fontId="33" fillId="44" borderId="0" applyNumberFormat="0" applyBorder="0" applyAlignment="0" applyProtection="0">
      <alignment vertical="center"/>
    </xf>
    <xf numFmtId="0" fontId="33" fillId="34" borderId="0" applyNumberFormat="0" applyBorder="0" applyAlignment="0" applyProtection="0">
      <alignment vertical="center"/>
    </xf>
    <xf numFmtId="0" fontId="33" fillId="44" borderId="0" applyNumberFormat="0" applyBorder="0" applyAlignment="0" applyProtection="0">
      <alignment vertical="center"/>
    </xf>
    <xf numFmtId="0" fontId="33" fillId="42" borderId="0" applyNumberFormat="0" applyBorder="0" applyAlignment="0" applyProtection="0">
      <alignment vertical="center"/>
    </xf>
    <xf numFmtId="0" fontId="33" fillId="45" borderId="0" applyNumberFormat="0" applyBorder="0" applyAlignment="0" applyProtection="0">
      <alignment vertical="center"/>
    </xf>
    <xf numFmtId="0" fontId="33" fillId="40" borderId="0" applyNumberFormat="0" applyBorder="0" applyAlignment="0" applyProtection="0">
      <alignment vertical="center"/>
    </xf>
    <xf numFmtId="0" fontId="33" fillId="44" borderId="0" applyNumberFormat="0" applyBorder="0" applyAlignment="0" applyProtection="0">
      <alignment vertical="center"/>
    </xf>
    <xf numFmtId="0" fontId="33" fillId="46" borderId="0" applyNumberFormat="0" applyBorder="0" applyAlignment="0" applyProtection="0">
      <alignment vertical="center"/>
    </xf>
    <xf numFmtId="0" fontId="34" fillId="47" borderId="0" applyNumberFormat="0" applyBorder="0" applyAlignment="0" applyProtection="0">
      <alignment vertical="center"/>
    </xf>
    <xf numFmtId="0" fontId="34" fillId="42" borderId="0" applyNumberFormat="0" applyBorder="0" applyAlignment="0" applyProtection="0">
      <alignment vertical="center"/>
    </xf>
    <xf numFmtId="0" fontId="34" fillId="43" borderId="0" applyNumberFormat="0" applyBorder="0" applyAlignment="0" applyProtection="0">
      <alignment vertical="center"/>
    </xf>
    <xf numFmtId="0" fontId="34" fillId="41" borderId="0" applyNumberFormat="0" applyBorder="0" applyAlignment="0" applyProtection="0">
      <alignment vertical="center"/>
    </xf>
    <xf numFmtId="0" fontId="34" fillId="47" borderId="0" applyNumberFormat="0" applyBorder="0" applyAlignment="0" applyProtection="0">
      <alignment vertical="center"/>
    </xf>
    <xf numFmtId="0" fontId="34" fillId="34" borderId="0" applyNumberFormat="0" applyBorder="0" applyAlignment="0" applyProtection="0">
      <alignment vertical="center"/>
    </xf>
    <xf numFmtId="0" fontId="35" fillId="48"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5" fillId="49" borderId="0" applyNumberFormat="0" applyBorder="0" applyAlignment="0" applyProtection="0">
      <alignment vertical="center"/>
    </xf>
    <xf numFmtId="0" fontId="35" fillId="47" borderId="0" applyNumberFormat="0" applyBorder="0" applyAlignment="0" applyProtection="0">
      <alignment vertical="center"/>
    </xf>
    <xf numFmtId="0" fontId="35" fillId="50" borderId="0" applyNumberFormat="0" applyBorder="0" applyAlignment="0" applyProtection="0">
      <alignment vertical="center"/>
    </xf>
    <xf numFmtId="0" fontId="36" fillId="51" borderId="0" applyNumberFormat="0" applyBorder="0" applyAlignment="0" applyProtection="0"/>
    <xf numFmtId="0" fontId="37" fillId="52" borderId="0" applyNumberFormat="0" applyBorder="0" applyAlignment="0" applyProtection="0"/>
    <xf numFmtId="0" fontId="37" fillId="53" borderId="0" applyNumberFormat="0" applyBorder="0" applyAlignment="0" applyProtection="0"/>
    <xf numFmtId="0" fontId="36" fillId="54" borderId="0" applyNumberFormat="0" applyBorder="0" applyAlignment="0" applyProtection="0"/>
    <xf numFmtId="0" fontId="36" fillId="55" borderId="0" applyNumberFormat="0" applyBorder="0" applyAlignment="0" applyProtection="0"/>
    <xf numFmtId="0" fontId="36" fillId="56" borderId="0" applyNumberFormat="0" applyBorder="0" applyAlignment="0" applyProtection="0"/>
    <xf numFmtId="0" fontId="37" fillId="52" borderId="0" applyNumberFormat="0" applyBorder="0" applyAlignment="0" applyProtection="0"/>
    <xf numFmtId="0" fontId="37" fillId="57" borderId="0" applyNumberFormat="0" applyBorder="0" applyAlignment="0" applyProtection="0"/>
    <xf numFmtId="0" fontId="36" fillId="58" borderId="0" applyNumberFormat="0" applyBorder="0" applyAlignment="0" applyProtection="0"/>
    <xf numFmtId="0" fontId="36" fillId="59" borderId="0" applyNumberFormat="0" applyBorder="0" applyAlignment="0" applyProtection="0"/>
    <xf numFmtId="0" fontId="36" fillId="60"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6" fillId="57" borderId="0" applyNumberFormat="0" applyBorder="0" applyAlignment="0" applyProtection="0"/>
    <xf numFmtId="0" fontId="36" fillId="58" borderId="0" applyNumberFormat="0" applyBorder="0" applyAlignment="0" applyProtection="0"/>
    <xf numFmtId="0" fontId="36" fillId="55" borderId="0" applyNumberFormat="0" applyBorder="0" applyAlignment="0" applyProtection="0"/>
    <xf numFmtId="0" fontId="37" fillId="52" borderId="0" applyNumberFormat="0" applyBorder="0" applyAlignment="0" applyProtection="0"/>
    <xf numFmtId="0" fontId="37" fillId="57" borderId="0" applyNumberFormat="0" applyBorder="0" applyAlignment="0" applyProtection="0"/>
    <xf numFmtId="0" fontId="36" fillId="61" borderId="0" applyNumberFormat="0" applyBorder="0" applyAlignment="0" applyProtection="0"/>
    <xf numFmtId="0" fontId="36" fillId="62" borderId="0" applyNumberFormat="0" applyBorder="0" applyAlignment="0" applyProtection="0"/>
    <xf numFmtId="0" fontId="37" fillId="52" borderId="0" applyNumberFormat="0" applyBorder="0" applyAlignment="0" applyProtection="0"/>
    <xf numFmtId="0" fontId="37" fillId="54" borderId="0" applyNumberFormat="0" applyBorder="0" applyAlignment="0" applyProtection="0"/>
    <xf numFmtId="0" fontId="36" fillId="54" borderId="0" applyNumberFormat="0" applyBorder="0" applyAlignment="0" applyProtection="0"/>
    <xf numFmtId="0" fontId="36" fillId="63" borderId="0" applyNumberFormat="0" applyBorder="0" applyAlignment="0" applyProtection="0"/>
    <xf numFmtId="0" fontId="37" fillId="52" borderId="0" applyNumberFormat="0" applyBorder="0" applyAlignment="0" applyProtection="0"/>
    <xf numFmtId="0" fontId="37" fillId="64" borderId="0" applyNumberFormat="0" applyBorder="0" applyAlignment="0" applyProtection="0"/>
    <xf numFmtId="0" fontId="36" fillId="65" borderId="0" applyNumberFormat="0" applyBorder="0" applyAlignment="0" applyProtection="0"/>
    <xf numFmtId="0" fontId="36" fillId="66" borderId="0" applyNumberFormat="0" applyBorder="0" applyAlignment="0" applyProtection="0"/>
    <xf numFmtId="0" fontId="38" fillId="38" borderId="0" applyNumberFormat="0" applyBorder="0" applyAlignment="0" applyProtection="0">
      <alignment vertical="center"/>
    </xf>
    <xf numFmtId="176" fontId="39" fillId="0" borderId="0" applyFill="0" applyBorder="0" applyAlignment="0"/>
    <xf numFmtId="0" fontId="40" fillId="33" borderId="15" applyNumberFormat="0" applyAlignment="0" applyProtection="0">
      <alignment vertical="center"/>
    </xf>
    <xf numFmtId="0" fontId="41" fillId="67" borderId="16" applyNumberFormat="0" applyAlignment="0" applyProtection="0">
      <alignment vertical="center"/>
    </xf>
    <xf numFmtId="0" fontId="42" fillId="0" borderId="0" applyProtection="0">
      <alignment vertical="center"/>
    </xf>
    <xf numFmtId="41" fontId="32" fillId="0" borderId="0" applyFont="0" applyFill="0" applyBorder="0" applyAlignment="0" applyProtection="0"/>
    <xf numFmtId="177" fontId="43" fillId="0" borderId="0"/>
    <xf numFmtId="43" fontId="32" fillId="0" borderId="0" applyFont="0" applyFill="0" applyBorder="0" applyAlignment="0" applyProtection="0"/>
    <xf numFmtId="178" fontId="32" fillId="0" borderId="0" applyFont="0" applyFill="0" applyBorder="0" applyAlignment="0" applyProtection="0"/>
    <xf numFmtId="179" fontId="32" fillId="0" borderId="0" applyFont="0" applyFill="0" applyBorder="0" applyAlignment="0" applyProtection="0"/>
    <xf numFmtId="180" fontId="43" fillId="0" borderId="0"/>
    <xf numFmtId="0" fontId="44" fillId="0" borderId="0" applyProtection="0"/>
    <xf numFmtId="181" fontId="43" fillId="0" borderId="0"/>
    <xf numFmtId="0" fontId="45" fillId="0" borderId="0" applyNumberFormat="0" applyFill="0" applyBorder="0" applyAlignment="0" applyProtection="0">
      <alignment vertical="center"/>
    </xf>
    <xf numFmtId="2" fontId="44" fillId="0" borderId="0" applyProtection="0"/>
    <xf numFmtId="0" fontId="46" fillId="39" borderId="0" applyNumberFormat="0" applyBorder="0" applyAlignment="0" applyProtection="0">
      <alignment vertical="center"/>
    </xf>
    <xf numFmtId="38" fontId="47" fillId="41" borderId="0" applyBorder="0" applyAlignment="0" applyProtection="0"/>
    <xf numFmtId="0" fontId="48" fillId="0" borderId="17" applyNumberFormat="0" applyAlignment="0" applyProtection="0">
      <alignment horizontal="left" vertical="center"/>
    </xf>
    <xf numFmtId="0" fontId="48" fillId="0" borderId="18">
      <alignment horizontal="lef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52" fillId="0" borderId="0" applyProtection="0"/>
    <xf numFmtId="0" fontId="48" fillId="0" borderId="0" applyProtection="0"/>
    <xf numFmtId="0" fontId="53" fillId="34" borderId="15" applyNumberFormat="0" applyAlignment="0" applyProtection="0">
      <alignment vertical="center"/>
    </xf>
    <xf numFmtId="10" fontId="47" fillId="33" borderId="2" applyBorder="0" applyAlignment="0" applyProtection="0"/>
    <xf numFmtId="0" fontId="53" fillId="34" borderId="15" applyNumberFormat="0" applyAlignment="0" applyProtection="0">
      <alignment vertical="center"/>
    </xf>
    <xf numFmtId="0" fontId="54" fillId="0" borderId="22" applyNumberFormat="0" applyFill="0" applyAlignment="0" applyProtection="0">
      <alignment vertical="center"/>
    </xf>
    <xf numFmtId="0" fontId="55" fillId="43" borderId="0" applyNumberFormat="0" applyBorder="0" applyAlignment="0" applyProtection="0">
      <alignment vertical="center"/>
    </xf>
    <xf numFmtId="37" fontId="56" fillId="0" borderId="0"/>
    <xf numFmtId="0" fontId="57" fillId="0" borderId="0"/>
    <xf numFmtId="0" fontId="58" fillId="0" borderId="0"/>
    <xf numFmtId="0" fontId="59" fillId="0" borderId="0"/>
    <xf numFmtId="0" fontId="33" fillId="35" borderId="23" applyNumberFormat="0" applyFont="0" applyAlignment="0" applyProtection="0">
      <alignment vertical="center"/>
    </xf>
    <xf numFmtId="0" fontId="60" fillId="33" borderId="24" applyNumberFormat="0" applyAlignment="0" applyProtection="0">
      <alignment vertical="center"/>
    </xf>
    <xf numFmtId="10" fontId="32" fillId="0" borderId="0" applyFont="0" applyFill="0" applyBorder="0" applyAlignment="0" applyProtection="0"/>
    <xf numFmtId="1" fontId="32" fillId="0" borderId="0"/>
    <xf numFmtId="0" fontId="3" fillId="0" borderId="0" applyNumberFormat="0" applyFill="0" applyBorder="0" applyAlignment="0" applyProtection="0"/>
    <xf numFmtId="0" fontId="61" fillId="0" borderId="0" applyNumberFormat="0" applyFill="0" applyBorder="0" applyAlignment="0" applyProtection="0">
      <alignment vertical="center"/>
    </xf>
    <xf numFmtId="0" fontId="44" fillId="0" borderId="25" applyProtection="0"/>
    <xf numFmtId="0" fontId="62" fillId="0" borderId="0" applyNumberFormat="0" applyFill="0" applyBorder="0" applyAlignment="0" applyProtection="0">
      <alignment vertical="center"/>
    </xf>
    <xf numFmtId="9" fontId="63"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0" fontId="64" fillId="0" borderId="26" applyNumberFormat="0" applyFill="0" applyAlignment="0" applyProtection="0">
      <alignment vertical="center"/>
    </xf>
    <xf numFmtId="0" fontId="65" fillId="0" borderId="20" applyNumberFormat="0" applyFill="0" applyAlignment="0" applyProtection="0">
      <alignment vertical="center"/>
    </xf>
    <xf numFmtId="0" fontId="66" fillId="0" borderId="27" applyNumberFormat="0" applyFill="0" applyAlignment="0" applyProtection="0">
      <alignment vertical="center"/>
    </xf>
    <xf numFmtId="0" fontId="66" fillId="0" borderId="0" applyNumberFormat="0" applyFill="0" applyBorder="0" applyAlignment="0" applyProtection="0">
      <alignment vertical="center"/>
    </xf>
    <xf numFmtId="0" fontId="67" fillId="0" borderId="0">
      <alignment horizontal="centerContinuous" vertical="center"/>
    </xf>
    <xf numFmtId="0" fontId="10" fillId="0" borderId="2">
      <alignment horizontal="distributed" vertical="center" wrapText="1"/>
    </xf>
    <xf numFmtId="0" fontId="38" fillId="38" borderId="0" applyNumberFormat="0" applyBorder="0" applyAlignment="0" applyProtection="0">
      <alignment vertical="center"/>
    </xf>
    <xf numFmtId="0" fontId="68" fillId="40" borderId="0" applyNumberFormat="0" applyBorder="0" applyAlignment="0" applyProtection="0">
      <alignment vertical="center"/>
    </xf>
    <xf numFmtId="0" fontId="69" fillId="40" borderId="0" applyNumberFormat="0" applyBorder="0" applyAlignment="0" applyProtection="0">
      <alignment vertical="center"/>
    </xf>
    <xf numFmtId="0" fontId="68" fillId="40" borderId="0" applyNumberFormat="0" applyBorder="0" applyAlignment="0" applyProtection="0">
      <alignment vertical="center"/>
    </xf>
    <xf numFmtId="0" fontId="70" fillId="64" borderId="0" applyNumberFormat="0" applyBorder="0" applyAlignment="0" applyProtection="0"/>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68" fillId="4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68" fillId="40" borderId="0" applyNumberFormat="0" applyBorder="0" applyAlignment="0" applyProtection="0">
      <alignment vertical="center"/>
    </xf>
    <xf numFmtId="0" fontId="70" fillId="61" borderId="0" applyNumberFormat="0" applyBorder="0" applyAlignment="0" applyProtection="0"/>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69" fillId="4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70" fillId="61" borderId="0" applyNumberFormat="0" applyBorder="0" applyAlignment="0" applyProtection="0"/>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8" fillId="38" borderId="0" applyNumberFormat="0" applyBorder="0" applyAlignment="0" applyProtection="0">
      <alignment vertical="center"/>
    </xf>
    <xf numFmtId="0" fontId="6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8" fillId="38" borderId="0" applyNumberFormat="0" applyBorder="0" applyAlignment="0" applyProtection="0">
      <alignment vertical="center"/>
    </xf>
    <xf numFmtId="0" fontId="38" fillId="38" borderId="0" applyProtection="0">
      <alignment vertical="center"/>
    </xf>
    <xf numFmtId="0" fontId="71"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68" fillId="4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70" fillId="61" borderId="0" applyNumberFormat="0" applyBorder="0" applyAlignment="0" applyProtection="0"/>
    <xf numFmtId="0" fontId="38" fillId="4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40" borderId="0" applyNumberFormat="0" applyBorder="0" applyAlignment="0" applyProtection="0">
      <alignment vertical="center"/>
    </xf>
    <xf numFmtId="0" fontId="70" fillId="61" borderId="0" applyNumberFormat="0" applyBorder="0" applyAlignment="0" applyProtection="0"/>
    <xf numFmtId="0" fontId="69" fillId="38" borderId="0" applyNumberFormat="0" applyBorder="0" applyAlignment="0" applyProtection="0">
      <alignment vertical="center"/>
    </xf>
    <xf numFmtId="0" fontId="6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8" fillId="38" borderId="0" applyNumberFormat="0" applyBorder="0" applyAlignment="0" applyProtection="0">
      <alignment vertical="center"/>
    </xf>
    <xf numFmtId="0" fontId="68" fillId="4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72" fillId="38" borderId="0" applyNumberFormat="0" applyBorder="0" applyAlignment="0" applyProtection="0">
      <alignment vertical="center"/>
    </xf>
    <xf numFmtId="0" fontId="69" fillId="40" borderId="0" applyNumberFormat="0" applyBorder="0" applyAlignment="0" applyProtection="0">
      <alignment vertical="center"/>
    </xf>
    <xf numFmtId="0" fontId="72"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8" fillId="38" borderId="0" applyNumberFormat="0" applyBorder="0" applyAlignment="0" applyProtection="0">
      <alignment vertical="center"/>
    </xf>
    <xf numFmtId="0" fontId="70" fillId="61" borderId="0" applyNumberFormat="0" applyBorder="0" applyAlignment="0" applyProtection="0"/>
    <xf numFmtId="0" fontId="72" fillId="38" borderId="0" applyNumberFormat="0" applyBorder="0" applyAlignment="0" applyProtection="0">
      <alignment vertical="center"/>
    </xf>
    <xf numFmtId="0" fontId="72"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72"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6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72"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72"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0" fillId="0" borderId="0"/>
    <xf numFmtId="0" fontId="3" fillId="0" borderId="0"/>
    <xf numFmtId="0" fontId="4" fillId="0" borderId="0"/>
    <xf numFmtId="0" fontId="3" fillId="0" borderId="0"/>
    <xf numFmtId="0" fontId="73" fillId="0" borderId="0"/>
    <xf numFmtId="0" fontId="3" fillId="0" borderId="0">
      <alignment vertical="center"/>
    </xf>
    <xf numFmtId="0" fontId="3" fillId="0" borderId="0"/>
    <xf numFmtId="0" fontId="3" fillId="0" borderId="0">
      <alignment vertical="center"/>
    </xf>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3" fillId="0" borderId="0">
      <alignment vertical="center"/>
    </xf>
    <xf numFmtId="0" fontId="3" fillId="0" borderId="0"/>
    <xf numFmtId="0" fontId="1" fillId="0" borderId="0">
      <alignment vertical="center"/>
    </xf>
    <xf numFmtId="0" fontId="3" fillId="0" borderId="0"/>
    <xf numFmtId="0" fontId="3" fillId="0" borderId="0">
      <alignment vertical="center"/>
    </xf>
    <xf numFmtId="0" fontId="33" fillId="0" borderId="0">
      <alignment vertical="center"/>
    </xf>
    <xf numFmtId="0" fontId="33" fillId="0" borderId="0">
      <alignment vertical="center"/>
    </xf>
    <xf numFmtId="0" fontId="4" fillId="0" borderId="0"/>
    <xf numFmtId="0" fontId="3" fillId="0" borderId="0"/>
    <xf numFmtId="0" fontId="3" fillId="0" borderId="0"/>
    <xf numFmtId="0" fontId="3" fillId="0" borderId="0"/>
    <xf numFmtId="0" fontId="3" fillId="0" borderId="0"/>
    <xf numFmtId="0" fontId="3" fillId="0" borderId="0"/>
    <xf numFmtId="0" fontId="74" fillId="0" borderId="0" applyNumberFormat="0" applyFill="0" applyBorder="0" applyAlignment="0" applyProtection="0">
      <alignment vertical="top"/>
      <protection locked="0"/>
    </xf>
    <xf numFmtId="0" fontId="3" fillId="0" borderId="0" applyNumberFormat="0" applyFill="0" applyBorder="0" applyAlignment="0" applyProtection="0"/>
    <xf numFmtId="9" fontId="75" fillId="0" borderId="0" applyFont="0" applyFill="0" applyBorder="0" applyAlignment="0" applyProtection="0"/>
    <xf numFmtId="0" fontId="46" fillId="39" borderId="0" applyNumberFormat="0" applyBorder="0" applyAlignment="0" applyProtection="0">
      <alignment vertical="center"/>
    </xf>
    <xf numFmtId="0" fontId="76" fillId="36" borderId="0" applyNumberFormat="0" applyBorder="0" applyAlignment="0" applyProtection="0">
      <alignment vertical="center"/>
    </xf>
    <xf numFmtId="0" fontId="77" fillId="36" borderId="0" applyNumberFormat="0" applyBorder="0" applyAlignment="0" applyProtection="0">
      <alignment vertical="center"/>
    </xf>
    <xf numFmtId="0" fontId="76" fillId="36" borderId="0" applyNumberFormat="0" applyBorder="0" applyAlignment="0" applyProtection="0">
      <alignment vertical="center"/>
    </xf>
    <xf numFmtId="0" fontId="76" fillId="68" borderId="0" applyNumberFormat="0" applyBorder="0" applyAlignment="0" applyProtection="0"/>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76" fillId="3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76" fillId="36" borderId="0" applyNumberFormat="0" applyBorder="0" applyAlignment="0" applyProtection="0">
      <alignment vertical="center"/>
    </xf>
    <xf numFmtId="0" fontId="76" fillId="68" borderId="0" applyNumberFormat="0" applyBorder="0" applyAlignment="0" applyProtection="0"/>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77" fillId="3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6" fillId="68" borderId="0" applyNumberFormat="0" applyBorder="0" applyAlignment="0" applyProtection="0"/>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6" fillId="39" borderId="0" applyNumberFormat="0" applyBorder="0" applyAlignment="0" applyProtection="0">
      <alignment vertical="center"/>
    </xf>
    <xf numFmtId="0" fontId="46" fillId="39" borderId="0" applyProtection="0">
      <alignment vertical="center"/>
    </xf>
    <xf numFmtId="0" fontId="78"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76" fillId="3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6" fillId="68" borderId="0" applyNumberFormat="0" applyBorder="0" applyAlignment="0" applyProtection="0"/>
    <xf numFmtId="0" fontId="46" fillId="3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6" borderId="0" applyNumberFormat="0" applyBorder="0" applyAlignment="0" applyProtection="0">
      <alignment vertical="center"/>
    </xf>
    <xf numFmtId="0" fontId="76" fillId="68" borderId="0" applyNumberFormat="0" applyBorder="0" applyAlignment="0" applyProtection="0"/>
    <xf numFmtId="0" fontId="77" fillId="39" borderId="0" applyNumberFormat="0" applyBorder="0" applyAlignment="0" applyProtection="0">
      <alignment vertical="center"/>
    </xf>
    <xf numFmtId="0" fontId="7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6" fillId="39" borderId="0" applyNumberFormat="0" applyBorder="0" applyAlignment="0" applyProtection="0">
      <alignment vertical="center"/>
    </xf>
    <xf numFmtId="0" fontId="76" fillId="3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9" fillId="39" borderId="0" applyNumberFormat="0" applyBorder="0" applyAlignment="0" applyProtection="0">
      <alignment vertical="center"/>
    </xf>
    <xf numFmtId="0" fontId="77" fillId="36" borderId="0" applyNumberFormat="0" applyBorder="0" applyAlignment="0" applyProtection="0">
      <alignment vertical="center"/>
    </xf>
    <xf numFmtId="0" fontId="79"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6" fillId="39" borderId="0" applyNumberFormat="0" applyBorder="0" applyAlignment="0" applyProtection="0">
      <alignment vertical="center"/>
    </xf>
    <xf numFmtId="0" fontId="76" fillId="68" borderId="0" applyNumberFormat="0" applyBorder="0" applyAlignment="0" applyProtection="0"/>
    <xf numFmtId="0" fontId="79" fillId="39" borderId="0" applyNumberFormat="0" applyBorder="0" applyAlignment="0" applyProtection="0">
      <alignment vertical="center"/>
    </xf>
    <xf numFmtId="0" fontId="79"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9"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9"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79"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28" applyNumberFormat="0" applyFill="0" applyAlignment="0" applyProtection="0">
      <alignment vertical="center"/>
    </xf>
    <xf numFmtId="182" fontId="63" fillId="0" borderId="0" applyFont="0" applyFill="0" applyBorder="0" applyAlignment="0" applyProtection="0"/>
    <xf numFmtId="0" fontId="40" fillId="41" borderId="15" applyNumberFormat="0" applyAlignment="0" applyProtection="0">
      <alignment vertical="center"/>
    </xf>
    <xf numFmtId="0" fontId="82" fillId="67" borderId="16" applyNumberFormat="0" applyAlignment="0" applyProtection="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4" fillId="0" borderId="22" applyNumberFormat="0" applyFill="0" applyAlignment="0" applyProtection="0">
      <alignment vertical="center"/>
    </xf>
    <xf numFmtId="183" fontId="73" fillId="0" borderId="0" applyFont="0" applyFill="0" applyBorder="0" applyAlignment="0" applyProtection="0"/>
    <xf numFmtId="184" fontId="73" fillId="0" borderId="0" applyFont="0" applyFill="0" applyBorder="0" applyAlignment="0" applyProtection="0"/>
    <xf numFmtId="185" fontId="73" fillId="0" borderId="0" applyFont="0" applyFill="0" applyBorder="0" applyAlignment="0" applyProtection="0"/>
    <xf numFmtId="186" fontId="73" fillId="0" borderId="0" applyFont="0" applyFill="0" applyBorder="0" applyAlignment="0" applyProtection="0"/>
    <xf numFmtId="0" fontId="43" fillId="0" borderId="0"/>
    <xf numFmtId="41" fontId="43" fillId="0" borderId="0" applyFont="0" applyFill="0" applyBorder="0" applyAlignment="0" applyProtection="0"/>
    <xf numFmtId="43" fontId="43" fillId="0" borderId="0" applyFont="0" applyFill="0" applyBorder="0" applyAlignment="0" applyProtection="0"/>
    <xf numFmtId="0" fontId="73" fillId="0" borderId="0" applyFont="0" applyFill="0" applyBorder="0" applyAlignment="0" applyProtection="0"/>
    <xf numFmtId="0" fontId="7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alignment vertical="center"/>
    </xf>
    <xf numFmtId="41" fontId="3" fillId="0" borderId="0" applyFont="0" applyFill="0" applyBorder="0" applyAlignment="0" applyProtection="0"/>
    <xf numFmtId="187" fontId="6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75" fillId="0" borderId="0"/>
    <xf numFmtId="0" fontId="83" fillId="69" borderId="0" applyNumberFormat="0" applyBorder="0" applyAlignment="0" applyProtection="0"/>
    <xf numFmtId="0" fontId="83" fillId="70" borderId="0" applyNumberFormat="0" applyBorder="0" applyAlignment="0" applyProtection="0"/>
    <xf numFmtId="0" fontId="83" fillId="71" borderId="0" applyNumberFormat="0" applyBorder="0" applyAlignment="0" applyProtection="0"/>
    <xf numFmtId="0" fontId="35" fillId="72" borderId="0" applyNumberFormat="0" applyBorder="0" applyAlignment="0" applyProtection="0">
      <alignment vertical="center"/>
    </xf>
    <xf numFmtId="0" fontId="35" fillId="73" borderId="0" applyNumberFormat="0" applyBorder="0" applyAlignment="0" applyProtection="0">
      <alignment vertical="center"/>
    </xf>
    <xf numFmtId="0" fontId="35" fillId="74" borderId="0" applyNumberFormat="0" applyBorder="0" applyAlignment="0" applyProtection="0">
      <alignment vertical="center"/>
    </xf>
    <xf numFmtId="0" fontId="35" fillId="49" borderId="0" applyNumberFormat="0" applyBorder="0" applyAlignment="0" applyProtection="0">
      <alignment vertical="center"/>
    </xf>
    <xf numFmtId="0" fontId="35" fillId="47" borderId="0" applyNumberFormat="0" applyBorder="0" applyAlignment="0" applyProtection="0">
      <alignment vertical="center"/>
    </xf>
    <xf numFmtId="0" fontId="35" fillId="75" borderId="0" applyNumberFormat="0" applyBorder="0" applyAlignment="0" applyProtection="0">
      <alignment vertical="center"/>
    </xf>
    <xf numFmtId="0" fontId="55" fillId="43" borderId="0" applyNumberFormat="0" applyBorder="0" applyAlignment="0" applyProtection="0">
      <alignment vertical="center"/>
    </xf>
    <xf numFmtId="0" fontId="60" fillId="41" borderId="24" applyNumberFormat="0" applyAlignment="0" applyProtection="0">
      <alignment vertical="center"/>
    </xf>
    <xf numFmtId="0" fontId="53" fillId="34" borderId="15" applyNumberFormat="0" applyAlignment="0" applyProtection="0">
      <alignment vertical="center"/>
    </xf>
    <xf numFmtId="1" fontId="10" fillId="0" borderId="2">
      <alignment vertical="center"/>
      <protection locked="0"/>
    </xf>
    <xf numFmtId="0" fontId="84" fillId="0" borderId="0"/>
    <xf numFmtId="188" fontId="10" fillId="0" borderId="2">
      <alignment vertical="center"/>
      <protection locked="0"/>
    </xf>
    <xf numFmtId="0" fontId="32" fillId="0" borderId="0"/>
    <xf numFmtId="0" fontId="3" fillId="35" borderId="23" applyNumberFormat="0" applyFont="0" applyAlignment="0" applyProtection="0">
      <alignment vertical="center"/>
    </xf>
    <xf numFmtId="38" fontId="85" fillId="0" borderId="0" applyFont="0" applyFill="0" applyBorder="0" applyAlignment="0" applyProtection="0"/>
    <xf numFmtId="40" fontId="85" fillId="0" borderId="0" applyFont="0" applyFill="0" applyBorder="0" applyAlignment="0" applyProtection="0"/>
    <xf numFmtId="0" fontId="85" fillId="0" borderId="0" applyFont="0" applyFill="0" applyBorder="0" applyAlignment="0" applyProtection="0"/>
    <xf numFmtId="0" fontId="85" fillId="0" borderId="0" applyFont="0" applyFill="0" applyBorder="0" applyAlignment="0" applyProtection="0"/>
    <xf numFmtId="0" fontId="86" fillId="0" borderId="0"/>
  </cellStyleXfs>
  <cellXfs count="157">
    <xf numFmtId="0" fontId="0" fillId="0" borderId="0" xfId="0"/>
    <xf numFmtId="0" fontId="1" fillId="0" borderId="0" xfId="472" applyFont="1" applyAlignment="1">
      <alignment horizontal="center" vertical="center"/>
    </xf>
    <xf numFmtId="0" fontId="2" fillId="0" borderId="0" xfId="472" applyFont="1" applyAlignment="1">
      <alignment horizontal="center" vertical="top"/>
    </xf>
    <xf numFmtId="0" fontId="3" fillId="0" borderId="0" xfId="472" applyFont="1" applyAlignment="1">
      <alignment horizontal="right"/>
    </xf>
    <xf numFmtId="0" fontId="3" fillId="0" borderId="0" xfId="472" applyFont="1"/>
    <xf numFmtId="189" fontId="1" fillId="0" borderId="0" xfId="472" applyNumberFormat="1" applyFont="1" applyAlignment="1">
      <alignment horizontal="center" vertical="center"/>
    </xf>
    <xf numFmtId="0" fontId="4" fillId="0" borderId="0" xfId="472"/>
    <xf numFmtId="0" fontId="5" fillId="0" borderId="0" xfId="472" applyFont="1"/>
    <xf numFmtId="189" fontId="2" fillId="0" borderId="0" xfId="472" applyNumberFormat="1" applyFont="1" applyAlignment="1">
      <alignment horizontal="center" vertical="top"/>
    </xf>
    <xf numFmtId="0" fontId="3" fillId="0" borderId="0" xfId="472" applyFont="1" applyAlignment="1">
      <alignment horizontal="left"/>
    </xf>
    <xf numFmtId="189" fontId="3" fillId="0" borderId="0" xfId="472" applyNumberFormat="1" applyFont="1" applyAlignment="1">
      <alignment horizontal="center"/>
    </xf>
    <xf numFmtId="0" fontId="3" fillId="0" borderId="1" xfId="472" applyFont="1" applyBorder="1" applyAlignment="1">
      <alignment horizontal="center" vertical="center" wrapText="1"/>
    </xf>
    <xf numFmtId="0" fontId="3" fillId="0" borderId="2" xfId="472" applyFont="1" applyBorder="1" applyAlignment="1">
      <alignment horizontal="center" vertical="center" wrapText="1"/>
    </xf>
    <xf numFmtId="189" fontId="3" fillId="0" borderId="2" xfId="472" applyNumberFormat="1" applyFont="1" applyBorder="1" applyAlignment="1">
      <alignment horizontal="center" vertical="center" wrapText="1"/>
    </xf>
    <xf numFmtId="0" fontId="3" fillId="0" borderId="2" xfId="472" applyFont="1" applyBorder="1" applyAlignment="1">
      <alignment horizontal="center" vertical="center"/>
    </xf>
    <xf numFmtId="0" fontId="3" fillId="0" borderId="0" xfId="472" applyFont="1" applyAlignment="1">
      <alignment horizontal="center" vertical="center"/>
    </xf>
    <xf numFmtId="0" fontId="3" fillId="0" borderId="3" xfId="472" applyFont="1" applyBorder="1" applyAlignment="1">
      <alignment horizontal="center" vertical="center" wrapText="1"/>
    </xf>
    <xf numFmtId="190" fontId="3" fillId="0" borderId="3" xfId="472" applyNumberFormat="1" applyFont="1" applyBorder="1" applyAlignment="1">
      <alignment horizontal="center" vertical="center" wrapText="1"/>
    </xf>
    <xf numFmtId="190" fontId="3" fillId="0" borderId="2" xfId="472" applyNumberFormat="1" applyFont="1" applyBorder="1" applyAlignment="1">
      <alignment horizontal="center" vertical="center" wrapText="1"/>
    </xf>
    <xf numFmtId="189" fontId="3" fillId="0" borderId="2" xfId="810" applyNumberFormat="1" applyFont="1" applyFill="1" applyBorder="1" applyAlignment="1" applyProtection="1">
      <alignment horizontal="center" vertical="center" wrapText="1"/>
    </xf>
    <xf numFmtId="0" fontId="6" fillId="0" borderId="2" xfId="472" applyFont="1" applyBorder="1" applyAlignment="1">
      <alignment horizontal="center" vertical="center" wrapText="1"/>
    </xf>
    <xf numFmtId="189" fontId="3" fillId="0" borderId="2" xfId="810" applyNumberFormat="1" applyFont="1" applyFill="1" applyBorder="1" applyAlignment="1">
      <alignment horizontal="center" vertical="center"/>
    </xf>
    <xf numFmtId="49" fontId="3" fillId="0" borderId="2" xfId="472" applyNumberFormat="1" applyFont="1" applyBorder="1" applyAlignment="1">
      <alignment horizontal="center" vertical="center"/>
    </xf>
    <xf numFmtId="0" fontId="3" fillId="0" borderId="0" xfId="478" applyFont="1"/>
    <xf numFmtId="0" fontId="4" fillId="0" borderId="0" xfId="478"/>
    <xf numFmtId="0" fontId="4" fillId="0" borderId="0" xfId="478" applyAlignment="1">
      <alignment vertical="center"/>
    </xf>
    <xf numFmtId="0" fontId="5" fillId="0" borderId="0" xfId="478" applyFont="1"/>
    <xf numFmtId="0" fontId="5" fillId="0" borderId="0" xfId="478" applyFont="1" applyAlignment="1">
      <alignment vertical="center"/>
    </xf>
    <xf numFmtId="0" fontId="7" fillId="0" borderId="0" xfId="496" applyFont="1" applyAlignment="1">
      <alignment horizontal="center" vertical="center"/>
    </xf>
    <xf numFmtId="0" fontId="3" fillId="0" borderId="0" xfId="478" applyFont="1" applyAlignment="1">
      <alignment vertical="center"/>
    </xf>
    <xf numFmtId="0" fontId="8" fillId="0" borderId="0" xfId="496" applyFont="1" applyAlignment="1">
      <alignment horizontal="center"/>
    </xf>
    <xf numFmtId="0" fontId="3" fillId="0" borderId="2" xfId="478" applyFont="1" applyBorder="1" applyAlignment="1">
      <alignment horizontal="center" vertical="center"/>
    </xf>
    <xf numFmtId="0" fontId="3" fillId="0" borderId="2" xfId="478" applyFont="1" applyBorder="1" applyAlignment="1">
      <alignment horizontal="center" vertical="center" wrapText="1"/>
    </xf>
    <xf numFmtId="0" fontId="3" fillId="0" borderId="2" xfId="478" applyFont="1" applyBorder="1" applyAlignment="1">
      <alignment vertical="center"/>
    </xf>
    <xf numFmtId="0" fontId="3" fillId="0" borderId="2" xfId="478" applyFont="1" applyBorder="1" applyAlignment="1">
      <alignment vertical="center" wrapText="1"/>
    </xf>
    <xf numFmtId="191" fontId="3" fillId="0" borderId="2" xfId="478" applyNumberFormat="1" applyFont="1" applyBorder="1"/>
    <xf numFmtId="0" fontId="4" fillId="0" borderId="2" xfId="478" applyBorder="1"/>
    <xf numFmtId="0" fontId="2" fillId="0" borderId="0" xfId="0" applyFont="1" applyAlignment="1">
      <alignment horizontal="center" vertical="top"/>
    </xf>
    <xf numFmtId="0" fontId="3" fillId="0" borderId="0" xfId="0" applyFont="1" applyAlignment="1">
      <alignment horizontal="right"/>
    </xf>
    <xf numFmtId="0" fontId="3" fillId="0" borderId="0" xfId="0" applyFont="1"/>
    <xf numFmtId="0" fontId="1" fillId="0" borderId="0" xfId="0" applyFont="1" applyAlignment="1">
      <alignment horizontal="center" vertical="center"/>
    </xf>
    <xf numFmtId="0" fontId="5" fillId="0" borderId="0" xfId="0" applyFont="1"/>
    <xf numFmtId="0" fontId="2" fillId="0" borderId="0" xfId="0" applyFont="1" applyAlignment="1">
      <alignment horizontal="centerContinuous" vertical="top"/>
    </xf>
    <xf numFmtId="0" fontId="3" fillId="0" borderId="0" xfId="0" applyFont="1" applyAlignment="1">
      <alignment horizontal="left"/>
    </xf>
    <xf numFmtId="0" fontId="3" fillId="0" borderId="2" xfId="0" applyFont="1" applyBorder="1" applyAlignment="1">
      <alignment horizontal="center" vertical="center" wrapText="1"/>
    </xf>
    <xf numFmtId="0" fontId="3" fillId="0" borderId="2" xfId="0" applyFont="1" applyBorder="1" applyAlignment="1">
      <alignment horizontal="centerContinuous"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49" fontId="3" fillId="0" borderId="2" xfId="0" applyNumberFormat="1" applyFont="1" applyBorder="1" applyAlignment="1">
      <alignment horizontal="left" vertical="center" wrapText="1"/>
    </xf>
    <xf numFmtId="192" fontId="3" fillId="0" borderId="2" xfId="0" applyNumberFormat="1" applyFont="1" applyBorder="1" applyAlignment="1">
      <alignment horizontal="left" vertical="center" wrapText="1"/>
    </xf>
    <xf numFmtId="4" fontId="3" fillId="0" borderId="3" xfId="0" applyNumberFormat="1" applyFont="1" applyBorder="1" applyAlignment="1">
      <alignment horizontal="right" vertical="center" wrapText="1"/>
    </xf>
    <xf numFmtId="4" fontId="3" fillId="0" borderId="2" xfId="0" applyNumberFormat="1" applyFont="1" applyBorder="1" applyAlignment="1">
      <alignment horizontal="right" vertical="center" wrapText="1"/>
    </xf>
    <xf numFmtId="49" fontId="3" fillId="0" borderId="2" xfId="0" applyNumberFormat="1" applyFont="1" applyBorder="1" applyAlignment="1">
      <alignment horizontal="left" vertical="center" wrapText="1" indent="1"/>
    </xf>
    <xf numFmtId="0" fontId="3" fillId="0" borderId="2" xfId="0" applyFont="1" applyBorder="1" applyAlignment="1">
      <alignment horizontal="left" vertical="center" wrapText="1" indent="1"/>
    </xf>
    <xf numFmtId="49" fontId="3" fillId="0" borderId="2" xfId="0" applyNumberFormat="1" applyFont="1" applyBorder="1" applyAlignment="1">
      <alignment horizontal="left" vertical="center" wrapText="1" indent="2"/>
    </xf>
    <xf numFmtId="0" fontId="3" fillId="0" borderId="2" xfId="0" applyFont="1" applyBorder="1" applyAlignment="1">
      <alignment horizontal="left" vertical="center" wrapText="1" indent="2"/>
    </xf>
    <xf numFmtId="192" fontId="3" fillId="0" borderId="2" xfId="0" applyNumberFormat="1" applyFont="1" applyBorder="1" applyAlignment="1">
      <alignment horizontal="center" vertical="center" wrapText="1"/>
    </xf>
    <xf numFmtId="190" fontId="3" fillId="0" borderId="3" xfId="0" applyNumberFormat="1" applyFont="1" applyBorder="1" applyAlignment="1">
      <alignment horizontal="right" vertical="center" wrapText="1"/>
    </xf>
    <xf numFmtId="190" fontId="3" fillId="0" borderId="2" xfId="0" applyNumberFormat="1" applyFont="1" applyBorder="1" applyAlignment="1">
      <alignment horizontal="righ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xf>
    <xf numFmtId="0" fontId="1" fillId="0" borderId="0" xfId="472" applyFont="1" applyAlignment="1">
      <alignment horizontal="right" vertical="center"/>
    </xf>
    <xf numFmtId="49" fontId="3" fillId="0" borderId="2" xfId="472" applyNumberFormat="1" applyFont="1" applyBorder="1" applyAlignment="1">
      <alignment horizontal="center" vertical="center" wrapText="1"/>
    </xf>
    <xf numFmtId="0" fontId="3" fillId="0" borderId="2" xfId="468" applyBorder="1" applyAlignment="1">
      <alignment horizontal="center" vertical="center" wrapText="1"/>
    </xf>
    <xf numFmtId="190" fontId="3" fillId="0" borderId="3" xfId="468" applyNumberFormat="1" applyBorder="1" applyAlignment="1">
      <alignment horizontal="center" vertical="center" wrapText="1"/>
    </xf>
    <xf numFmtId="192" fontId="3" fillId="0" borderId="2" xfId="472" applyNumberFormat="1" applyFont="1" applyBorder="1" applyAlignment="1">
      <alignment horizontal="center" vertical="center" wrapText="1"/>
    </xf>
    <xf numFmtId="2" fontId="3" fillId="0" borderId="2" xfId="472" applyNumberFormat="1" applyFont="1" applyBorder="1" applyAlignment="1">
      <alignment horizontal="center" vertical="center"/>
    </xf>
    <xf numFmtId="192" fontId="3" fillId="0" borderId="2" xfId="472" applyNumberFormat="1" applyFont="1" applyBorder="1" applyAlignment="1">
      <alignment horizontal="left" vertical="center" wrapText="1"/>
    </xf>
    <xf numFmtId="2" fontId="3" fillId="0" borderId="2" xfId="468" applyNumberFormat="1" applyBorder="1" applyAlignment="1">
      <alignment horizontal="center" vertical="center" wrapText="1"/>
    </xf>
    <xf numFmtId="191" fontId="3" fillId="0" borderId="2" xfId="472" applyNumberFormat="1" applyFont="1" applyBorder="1" applyAlignment="1">
      <alignment horizontal="center" vertical="center" wrapText="1"/>
    </xf>
    <xf numFmtId="0" fontId="3" fillId="0" borderId="2" xfId="472" applyFont="1" applyBorder="1" applyAlignment="1">
      <alignment horizontal="left" vertical="center" wrapText="1"/>
    </xf>
    <xf numFmtId="4" fontId="3" fillId="0" borderId="2" xfId="472" applyNumberFormat="1" applyFont="1" applyBorder="1" applyAlignment="1">
      <alignment horizontal="center" vertical="center" wrapText="1"/>
    </xf>
    <xf numFmtId="190" fontId="3" fillId="0" borderId="3" xfId="472" applyNumberFormat="1" applyFont="1" applyBorder="1" applyAlignment="1">
      <alignment horizontal="right" vertical="center" wrapText="1"/>
    </xf>
    <xf numFmtId="190" fontId="3" fillId="0" borderId="2" xfId="468" applyNumberFormat="1" applyBorder="1" applyAlignment="1">
      <alignment horizontal="center" vertical="center" wrapText="1"/>
    </xf>
    <xf numFmtId="0" fontId="1" fillId="0" borderId="2" xfId="472" applyFont="1" applyBorder="1" applyAlignment="1">
      <alignment horizontal="center" vertical="center"/>
    </xf>
    <xf numFmtId="0" fontId="3" fillId="0" borderId="0" xfId="496"/>
    <xf numFmtId="0" fontId="7" fillId="0" borderId="0" xfId="496" applyFont="1" applyAlignment="1">
      <alignment vertical="center"/>
    </xf>
    <xf numFmtId="0" fontId="8" fillId="0" borderId="0" xfId="496" applyFont="1"/>
    <xf numFmtId="0" fontId="8" fillId="0" borderId="0" xfId="496" applyFont="1" applyAlignment="1">
      <alignment horizontal="right"/>
    </xf>
    <xf numFmtId="0" fontId="8" fillId="0" borderId="2" xfId="496" applyFont="1" applyBorder="1" applyAlignment="1">
      <alignment horizontal="center" vertical="center" wrapText="1"/>
    </xf>
    <xf numFmtId="0" fontId="8" fillId="0" borderId="2" xfId="496" applyFont="1" applyBorder="1" applyAlignment="1">
      <alignment horizontal="center" vertical="center"/>
    </xf>
    <xf numFmtId="0" fontId="8" fillId="0" borderId="0" xfId="496" applyFont="1" applyAlignment="1">
      <alignment horizontal="center" vertical="center" wrapText="1"/>
    </xf>
    <xf numFmtId="0" fontId="8" fillId="0" borderId="0" xfId="496" applyFont="1" applyAlignment="1">
      <alignment vertical="center"/>
    </xf>
    <xf numFmtId="0" fontId="3" fillId="0" borderId="0" xfId="0" applyFont="1" applyAlignment="1">
      <alignment horizontal="centerContinuous" vertical="center"/>
    </xf>
    <xf numFmtId="0" fontId="3" fillId="0" borderId="0" xfId="0" applyFont="1" applyAlignment="1">
      <alignment horizontal="center" vertical="center" wrapText="1"/>
    </xf>
    <xf numFmtId="191" fontId="3" fillId="0" borderId="2" xfId="0" applyNumberFormat="1" applyFont="1" applyBorder="1" applyAlignment="1">
      <alignment horizontal="right" vertical="center" wrapText="1"/>
    </xf>
    <xf numFmtId="190" fontId="3" fillId="0" borderId="0" xfId="0" applyNumberFormat="1" applyFont="1" applyAlignment="1">
      <alignment horizontal="right" vertical="center" wrapText="1"/>
    </xf>
    <xf numFmtId="189" fontId="3" fillId="0" borderId="2" xfId="0" applyNumberFormat="1" applyFont="1" applyBorder="1" applyAlignment="1">
      <alignment horizontal="right" vertical="center" wrapText="1"/>
    </xf>
    <xf numFmtId="191" fontId="9" fillId="0" borderId="2" xfId="0" applyNumberFormat="1" applyFont="1" applyBorder="1" applyAlignment="1">
      <alignment horizontal="right" vertical="center" wrapText="1"/>
    </xf>
    <xf numFmtId="193" fontId="9" fillId="0" borderId="2" xfId="0" applyNumberFormat="1" applyFont="1" applyBorder="1" applyAlignment="1">
      <alignment horizontal="right" vertical="center" wrapText="1"/>
    </xf>
    <xf numFmtId="192" fontId="10" fillId="0" borderId="4" xfId="0" applyNumberFormat="1" applyFont="1" applyBorder="1" applyAlignment="1">
      <alignment horizontal="left" vertical="center" wrapText="1"/>
    </xf>
    <xf numFmtId="191" fontId="1" fillId="0" borderId="0" xfId="0" applyNumberFormat="1" applyFont="1" applyAlignment="1">
      <alignment horizontal="center" vertical="center"/>
    </xf>
    <xf numFmtId="191" fontId="5" fillId="0" borderId="0" xfId="0" applyNumberFormat="1" applyFont="1"/>
    <xf numFmtId="191" fontId="2" fillId="0" borderId="0" xfId="0" applyNumberFormat="1" applyFont="1" applyAlignment="1">
      <alignment horizontal="centerContinuous" vertical="top"/>
    </xf>
    <xf numFmtId="191" fontId="3" fillId="0" borderId="0" xfId="0" applyNumberFormat="1" applyFont="1" applyAlignment="1">
      <alignment horizontal="right"/>
    </xf>
    <xf numFmtId="191"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192" fontId="11" fillId="0" borderId="2" xfId="0" applyNumberFormat="1" applyFont="1" applyBorder="1" applyAlignment="1">
      <alignment vertical="center" wrapText="1"/>
    </xf>
    <xf numFmtId="2" fontId="3" fillId="0" borderId="2" xfId="0" applyNumberFormat="1" applyFont="1" applyBorder="1" applyAlignment="1">
      <alignment horizontal="right" vertical="center"/>
    </xf>
    <xf numFmtId="49" fontId="3" fillId="0" borderId="2" xfId="0" applyNumberFormat="1" applyFont="1" applyBorder="1" applyAlignment="1">
      <alignment horizontal="center" vertical="center" wrapText="1"/>
    </xf>
    <xf numFmtId="192" fontId="10" fillId="0" borderId="2" xfId="0" applyNumberFormat="1" applyFont="1" applyBorder="1" applyAlignment="1">
      <alignment vertical="center" wrapText="1"/>
    </xf>
    <xf numFmtId="49" fontId="3" fillId="0" borderId="2" xfId="0" applyNumberFormat="1" applyFont="1" applyBorder="1" applyAlignment="1">
      <alignment horizontal="right" vertical="center" wrapText="1"/>
    </xf>
    <xf numFmtId="0" fontId="3" fillId="0" borderId="2" xfId="0" applyFont="1" applyBorder="1" applyAlignment="1">
      <alignment horizontal="left" vertical="center"/>
    </xf>
    <xf numFmtId="191" fontId="3" fillId="0" borderId="2" xfId="0" applyNumberFormat="1" applyFont="1" applyBorder="1" applyAlignment="1">
      <alignment horizontal="left" vertical="center"/>
    </xf>
    <xf numFmtId="0" fontId="1" fillId="0" borderId="2" xfId="0" applyFont="1" applyBorder="1" applyAlignment="1">
      <alignment horizontal="center" vertical="center"/>
    </xf>
    <xf numFmtId="0" fontId="2" fillId="0" borderId="0" xfId="0" applyFont="1" applyAlignment="1">
      <alignment vertical="top"/>
    </xf>
    <xf numFmtId="0" fontId="3" fillId="0" borderId="0" xfId="0" applyFont="1" applyAlignment="1">
      <alignment vertical="center"/>
    </xf>
    <xf numFmtId="194" fontId="3" fillId="0" borderId="2" xfId="0" applyNumberFormat="1" applyFont="1" applyBorder="1" applyAlignment="1">
      <alignment horizontal="center" vertical="center" wrapText="1"/>
    </xf>
    <xf numFmtId="190" fontId="3" fillId="0" borderId="2" xfId="0" applyNumberFormat="1" applyFont="1" applyBorder="1" applyAlignment="1">
      <alignment horizontal="left" vertical="center" wrapText="1"/>
    </xf>
    <xf numFmtId="191" fontId="3" fillId="0" borderId="2" xfId="0" applyNumberFormat="1" applyFont="1" applyBorder="1" applyAlignment="1">
      <alignment wrapText="1"/>
    </xf>
    <xf numFmtId="0" fontId="1" fillId="0" borderId="2" xfId="0" applyFont="1" applyBorder="1" applyAlignment="1">
      <alignment vertical="center"/>
    </xf>
    <xf numFmtId="190" fontId="3" fillId="0" borderId="4" xfId="0" applyNumberFormat="1" applyFont="1" applyBorder="1" applyAlignment="1">
      <alignment horizontal="left" vertical="center" wrapText="1"/>
    </xf>
    <xf numFmtId="0" fontId="3" fillId="0" borderId="2" xfId="0" applyFont="1" applyBorder="1" applyAlignment="1">
      <alignment horizontal="left" vertical="center" wrapText="1" indent="3"/>
    </xf>
    <xf numFmtId="195" fontId="3" fillId="0" borderId="0" xfId="0" applyNumberFormat="1" applyFont="1" applyAlignment="1">
      <alignment horizontal="right" vertical="center" wrapText="1"/>
    </xf>
    <xf numFmtId="0" fontId="1" fillId="0" borderId="0" xfId="0" applyFont="1" applyAlignment="1">
      <alignment vertical="center"/>
    </xf>
    <xf numFmtId="190" fontId="1" fillId="0" borderId="0" xfId="0" applyNumberFormat="1" applyFont="1" applyAlignment="1">
      <alignment vertical="center"/>
    </xf>
    <xf numFmtId="0" fontId="1" fillId="0" borderId="0" xfId="0" applyFont="1"/>
    <xf numFmtId="0" fontId="1" fillId="0" borderId="0" xfId="472" applyFont="1" applyAlignment="1">
      <alignment horizontal="right" vertical="top"/>
    </xf>
    <xf numFmtId="0" fontId="3" fillId="0" borderId="0" xfId="472" applyFont="1" applyAlignment="1">
      <alignment vertical="center"/>
    </xf>
    <xf numFmtId="0" fontId="1" fillId="0" borderId="0" xfId="472" applyFont="1" applyAlignment="1">
      <alignment horizontal="left" vertical="center"/>
    </xf>
    <xf numFmtId="196" fontId="1" fillId="0" borderId="0" xfId="472" applyNumberFormat="1" applyFont="1" applyAlignment="1">
      <alignment horizontal="center" vertical="center"/>
    </xf>
    <xf numFmtId="0" fontId="2" fillId="0" borderId="0" xfId="472" applyFont="1" applyAlignment="1">
      <alignment horizontal="centerContinuous" vertical="top"/>
    </xf>
    <xf numFmtId="196" fontId="2" fillId="0" borderId="0" xfId="472" applyNumberFormat="1" applyFont="1" applyAlignment="1">
      <alignment horizontal="centerContinuous" vertical="top"/>
    </xf>
    <xf numFmtId="49" fontId="3" fillId="0" borderId="2" xfId="472" applyNumberFormat="1" applyFont="1" applyBorder="1" applyAlignment="1">
      <alignment horizontal="left" vertical="center" wrapText="1"/>
    </xf>
    <xf numFmtId="192" fontId="11" fillId="0" borderId="2" xfId="472" applyNumberFormat="1" applyFont="1" applyBorder="1" applyAlignment="1">
      <alignment vertical="center" wrapText="1"/>
    </xf>
    <xf numFmtId="191" fontId="3" fillId="0" borderId="2" xfId="472" applyNumberFormat="1" applyFont="1" applyBorder="1" applyAlignment="1">
      <alignment horizontal="right" vertical="center" wrapText="1"/>
    </xf>
    <xf numFmtId="2" fontId="3" fillId="0" borderId="2" xfId="472" applyNumberFormat="1" applyFont="1" applyBorder="1" applyAlignment="1">
      <alignment horizontal="center" vertical="center" wrapText="1"/>
    </xf>
    <xf numFmtId="2" fontId="3" fillId="0" borderId="2" xfId="472" applyNumberFormat="1" applyFont="1" applyBorder="1" applyAlignment="1">
      <alignment horizontal="right" vertical="center"/>
    </xf>
    <xf numFmtId="192" fontId="10" fillId="0" borderId="2" xfId="472" applyNumberFormat="1" applyFont="1" applyBorder="1" applyAlignment="1">
      <alignment vertical="center" wrapText="1"/>
    </xf>
    <xf numFmtId="49" fontId="3" fillId="0" borderId="2" xfId="472" applyNumberFormat="1" applyFont="1" applyBorder="1" applyAlignment="1">
      <alignment horizontal="right" vertical="center" wrapText="1"/>
    </xf>
    <xf numFmtId="190" fontId="3" fillId="0" borderId="2" xfId="472" applyNumberFormat="1" applyFont="1" applyBorder="1" applyAlignment="1">
      <alignment horizontal="right" vertical="center" wrapText="1"/>
    </xf>
    <xf numFmtId="0" fontId="3" fillId="0" borderId="5" xfId="472" applyFont="1" applyBorder="1" applyAlignment="1">
      <alignment horizontal="left" vertical="center"/>
    </xf>
    <xf numFmtId="49" fontId="2" fillId="0" borderId="0" xfId="472" applyNumberFormat="1" applyFont="1" applyAlignment="1">
      <alignment horizontal="center" vertical="top"/>
    </xf>
    <xf numFmtId="0" fontId="1" fillId="0" borderId="0" xfId="0" applyFont="1" applyAlignment="1">
      <alignment horizontal="right" vertical="top"/>
    </xf>
    <xf numFmtId="0" fontId="0" fillId="0" borderId="0" xfId="0" applyAlignment="1">
      <alignment horizontal="center" vertical="center" wrapText="1"/>
    </xf>
    <xf numFmtId="196" fontId="1" fillId="0" borderId="0" xfId="0" applyNumberFormat="1" applyFont="1" applyAlignment="1">
      <alignment vertical="center"/>
    </xf>
    <xf numFmtId="194" fontId="1" fillId="0" borderId="0" xfId="0" applyNumberFormat="1" applyFont="1" applyAlignment="1">
      <alignment horizontal="right" vertical="top"/>
    </xf>
    <xf numFmtId="197" fontId="2" fillId="0" borderId="0" xfId="0" applyNumberFormat="1" applyFont="1" applyAlignment="1">
      <alignment horizontal="center" vertical="top"/>
    </xf>
    <xf numFmtId="194" fontId="3" fillId="0" borderId="0" xfId="0" applyNumberFormat="1" applyFont="1" applyAlignment="1">
      <alignment horizontal="left"/>
    </xf>
    <xf numFmtId="194" fontId="3" fillId="0" borderId="0" xfId="0" applyNumberFormat="1" applyFont="1" applyAlignment="1">
      <alignment horizontal="right"/>
    </xf>
    <xf numFmtId="194" fontId="0" fillId="0" borderId="2" xfId="0" applyNumberFormat="1" applyBorder="1" applyAlignment="1">
      <alignment horizontal="center" vertical="center" wrapText="1"/>
    </xf>
    <xf numFmtId="194" fontId="0" fillId="0" borderId="1" xfId="0" applyNumberFormat="1" applyBorder="1" applyAlignment="1">
      <alignment horizontal="center" vertical="center" wrapText="1"/>
    </xf>
    <xf numFmtId="0" fontId="0" fillId="0" borderId="2" xfId="0" applyBorder="1" applyAlignment="1">
      <alignment horizontal="center" vertical="center"/>
    </xf>
    <xf numFmtId="194" fontId="0" fillId="0" borderId="6" xfId="0" applyNumberFormat="1" applyBorder="1" applyAlignment="1">
      <alignment horizontal="center" vertical="center" wrapText="1"/>
    </xf>
    <xf numFmtId="0" fontId="0" fillId="0" borderId="2" xfId="0" applyBorder="1" applyAlignment="1">
      <alignment horizontal="center" vertical="center" wrapText="1"/>
    </xf>
    <xf numFmtId="190" fontId="3" fillId="0" borderId="2" xfId="0" applyNumberFormat="1" applyFont="1" applyBorder="1" applyAlignment="1">
      <alignment horizontal="center" vertical="center" wrapText="1"/>
    </xf>
    <xf numFmtId="190" fontId="0" fillId="0" borderId="4" xfId="0" applyNumberFormat="1" applyBorder="1" applyAlignment="1">
      <alignment horizontal="center" vertical="center" wrapText="1"/>
    </xf>
    <xf numFmtId="190" fontId="0" fillId="0" borderId="3" xfId="0" applyNumberFormat="1" applyBorder="1" applyAlignment="1">
      <alignment horizontal="center" vertical="center" wrapText="1"/>
    </xf>
    <xf numFmtId="194" fontId="0" fillId="0" borderId="1" xfId="0" applyNumberFormat="1" applyBorder="1" applyAlignment="1">
      <alignment vertical="center" wrapText="1"/>
    </xf>
    <xf numFmtId="196" fontId="0" fillId="0" borderId="1" xfId="0" applyNumberFormat="1" applyBorder="1" applyAlignment="1">
      <alignment vertical="center" wrapText="1"/>
    </xf>
    <xf numFmtId="191" fontId="3" fillId="0" borderId="0" xfId="0" applyNumberFormat="1" applyFont="1"/>
    <xf numFmtId="0" fontId="0" fillId="0" borderId="0" xfId="0" applyAlignment="1">
      <alignment vertical="center"/>
    </xf>
    <xf numFmtId="0" fontId="2" fillId="0" borderId="0" xfId="0" applyFont="1" applyAlignment="1">
      <alignment horizontal="centerContinuous"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4" xfId="0" applyFont="1" applyBorder="1" applyAlignment="1">
      <alignment horizontal="left" vertical="center"/>
    </xf>
    <xf numFmtId="191" fontId="3" fillId="0" borderId="2" xfId="0" applyNumberFormat="1" applyFont="1" applyBorder="1" applyAlignment="1">
      <alignment vertical="center" wrapText="1"/>
    </xf>
  </cellXfs>
  <cellStyles count="83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齲_x0001_C铣_x0014__x0007__x0001__x0001_" xfId="49"/>
    <cellStyle name="_ET_STYLE_NoName_00_" xfId="50"/>
    <cellStyle name="20% - Accent1" xfId="51"/>
    <cellStyle name="20% - Accent2" xfId="52"/>
    <cellStyle name="20% - Accent3" xfId="53"/>
    <cellStyle name="20% - Accent4" xfId="54"/>
    <cellStyle name="20% - Accent5" xfId="55"/>
    <cellStyle name="20% - Accent6" xfId="56"/>
    <cellStyle name="20% - 强调文字颜色 1 2" xfId="57"/>
    <cellStyle name="20% - 强调文字颜色 2 2" xfId="58"/>
    <cellStyle name="20% - 强调文字颜色 3 2" xfId="59"/>
    <cellStyle name="20% - 强调文字颜色 4 2" xfId="60"/>
    <cellStyle name="20% - 强调文字颜色 5 2" xfId="61"/>
    <cellStyle name="20% - 强调文字颜色 6 2" xfId="62"/>
    <cellStyle name="40% - Accent1" xfId="63"/>
    <cellStyle name="40% - Accent2" xfId="64"/>
    <cellStyle name="40% - Accent3" xfId="65"/>
    <cellStyle name="40% - Accent4" xfId="66"/>
    <cellStyle name="40% - Accent5" xfId="67"/>
    <cellStyle name="40% - Accent6" xfId="68"/>
    <cellStyle name="40% - 强调文字颜色 1 2" xfId="69"/>
    <cellStyle name="40% - 强调文字颜色 2 2" xfId="70"/>
    <cellStyle name="40% - 强调文字颜色 3 2" xfId="71"/>
    <cellStyle name="40% - 强调文字颜色 4 2" xfId="72"/>
    <cellStyle name="40% - 强调文字颜色 5 2" xfId="73"/>
    <cellStyle name="40% - 强调文字颜色 6 2" xfId="74"/>
    <cellStyle name="60% - Accent1" xfId="75"/>
    <cellStyle name="60% - Accent2" xfId="76"/>
    <cellStyle name="60% - Accent3" xfId="77"/>
    <cellStyle name="60% - Accent4" xfId="78"/>
    <cellStyle name="60% - Accent5" xfId="79"/>
    <cellStyle name="60% - Accent6" xfId="80"/>
    <cellStyle name="60% - 强调文字颜色 1 2" xfId="81"/>
    <cellStyle name="60% - 强调文字颜色 2 2" xfId="82"/>
    <cellStyle name="60% - 强调文字颜色 3 2" xfId="83"/>
    <cellStyle name="60% - 强调文字颜色 4 2" xfId="84"/>
    <cellStyle name="60% - 强调文字颜色 5 2" xfId="85"/>
    <cellStyle name="60% - 强调文字颜色 6 2" xfId="86"/>
    <cellStyle name="Accent1" xfId="87"/>
    <cellStyle name="Accent1 - 20%" xfId="88"/>
    <cellStyle name="Accent1 - 40%" xfId="89"/>
    <cellStyle name="Accent1 - 60%" xfId="90"/>
    <cellStyle name="Accent1_2006年33甘肃" xfId="91"/>
    <cellStyle name="Accent2" xfId="92"/>
    <cellStyle name="Accent2 - 20%" xfId="93"/>
    <cellStyle name="Accent2 - 40%" xfId="94"/>
    <cellStyle name="Accent2 - 60%" xfId="95"/>
    <cellStyle name="Accent2_2006年33甘肃" xfId="96"/>
    <cellStyle name="Accent3" xfId="97"/>
    <cellStyle name="Accent3 - 20%" xfId="98"/>
    <cellStyle name="Accent3 - 40%" xfId="99"/>
    <cellStyle name="Accent3 - 60%" xfId="100"/>
    <cellStyle name="Accent3_2006年33甘肃" xfId="101"/>
    <cellStyle name="Accent4" xfId="102"/>
    <cellStyle name="Accent4 - 20%" xfId="103"/>
    <cellStyle name="Accent4 - 40%" xfId="104"/>
    <cellStyle name="Accent4 - 60%" xfId="105"/>
    <cellStyle name="Accent5" xfId="106"/>
    <cellStyle name="Accent5 - 20%" xfId="107"/>
    <cellStyle name="Accent5 - 40%" xfId="108"/>
    <cellStyle name="Accent5 - 60%" xfId="109"/>
    <cellStyle name="Accent6" xfId="110"/>
    <cellStyle name="Accent6 - 20%" xfId="111"/>
    <cellStyle name="Accent6 - 40%" xfId="112"/>
    <cellStyle name="Accent6 - 60%" xfId="113"/>
    <cellStyle name="Accent6_2006年33甘肃" xfId="114"/>
    <cellStyle name="Bad" xfId="115"/>
    <cellStyle name="Calc Currency (0)" xfId="116"/>
    <cellStyle name="Calculation" xfId="117"/>
    <cellStyle name="Check Cell" xfId="118"/>
    <cellStyle name="ColLevel_0" xfId="119"/>
    <cellStyle name="Comma [0]" xfId="120"/>
    <cellStyle name="comma zerodec" xfId="121"/>
    <cellStyle name="Comma_1995" xfId="122"/>
    <cellStyle name="Currency [0]" xfId="123"/>
    <cellStyle name="Currency_1995" xfId="124"/>
    <cellStyle name="Currency1" xfId="125"/>
    <cellStyle name="Date" xfId="126"/>
    <cellStyle name="Dollar (zero dec)" xfId="127"/>
    <cellStyle name="Explanatory Text" xfId="128"/>
    <cellStyle name="Fixed" xfId="129"/>
    <cellStyle name="Good" xfId="130"/>
    <cellStyle name="Grey" xfId="131"/>
    <cellStyle name="Header1" xfId="132"/>
    <cellStyle name="Header2" xfId="133"/>
    <cellStyle name="Heading 1" xfId="134"/>
    <cellStyle name="Heading 2" xfId="135"/>
    <cellStyle name="Heading 3" xfId="136"/>
    <cellStyle name="Heading 4" xfId="137"/>
    <cellStyle name="HEADING1" xfId="138"/>
    <cellStyle name="HEADING2" xfId="139"/>
    <cellStyle name="Input" xfId="140"/>
    <cellStyle name="Input [yellow]" xfId="141"/>
    <cellStyle name="Input_20121229 提供执行转移支付" xfId="142"/>
    <cellStyle name="Linked Cell" xfId="143"/>
    <cellStyle name="Neutral" xfId="144"/>
    <cellStyle name="no dec" xfId="145"/>
    <cellStyle name="Norma,_laroux_4_营业在建 (2)_E21" xfId="146"/>
    <cellStyle name="Normal - Style1" xfId="147"/>
    <cellStyle name="Normal_#10-Headcount" xfId="148"/>
    <cellStyle name="Note" xfId="149"/>
    <cellStyle name="Output" xfId="150"/>
    <cellStyle name="Percent [2]" xfId="151"/>
    <cellStyle name="Percent_laroux" xfId="152"/>
    <cellStyle name="RowLevel_0" xfId="153"/>
    <cellStyle name="Title" xfId="154"/>
    <cellStyle name="Total" xfId="155"/>
    <cellStyle name="Warning Text" xfId="156"/>
    <cellStyle name="百分比 2" xfId="157"/>
    <cellStyle name="百分比 3" xfId="158"/>
    <cellStyle name="百分比 4" xfId="159"/>
    <cellStyle name="百分比 5" xfId="160"/>
    <cellStyle name="标题 1 2" xfId="161"/>
    <cellStyle name="标题 2 2" xfId="162"/>
    <cellStyle name="标题 3 2" xfId="163"/>
    <cellStyle name="标题 4 2" xfId="164"/>
    <cellStyle name="标题 5" xfId="165"/>
    <cellStyle name="表标题" xfId="166"/>
    <cellStyle name="差 2" xfId="167"/>
    <cellStyle name="差_00省级(打印)" xfId="168"/>
    <cellStyle name="差_03昭通" xfId="169"/>
    <cellStyle name="差_0502通海县" xfId="170"/>
    <cellStyle name="差_05潍坊" xfId="171"/>
    <cellStyle name="差_0605石屏县" xfId="172"/>
    <cellStyle name="差_0605石屏县_财力性转移支付2010年预算参考数" xfId="173"/>
    <cellStyle name="差_07临沂" xfId="174"/>
    <cellStyle name="差_09黑龙江" xfId="175"/>
    <cellStyle name="差_09黑龙江_财力性转移支付2010年预算参考数" xfId="176"/>
    <cellStyle name="差_1" xfId="177"/>
    <cellStyle name="差_1_财力性转移支付2010年预算参考数" xfId="178"/>
    <cellStyle name="差_1110洱源县" xfId="179"/>
    <cellStyle name="差_1110洱源县_财力性转移支付2010年预算参考数" xfId="180"/>
    <cellStyle name="差_11大理" xfId="181"/>
    <cellStyle name="差_11大理_财力性转移支付2010年预算参考数" xfId="182"/>
    <cellStyle name="差_12滨州" xfId="183"/>
    <cellStyle name="差_12滨州_财力性转移支付2010年预算参考数" xfId="184"/>
    <cellStyle name="差_14安徽" xfId="185"/>
    <cellStyle name="差_14安徽_财力性转移支付2010年预算参考数" xfId="186"/>
    <cellStyle name="差_2" xfId="187"/>
    <cellStyle name="差_2_财力性转移支付2010年预算参考数" xfId="188"/>
    <cellStyle name="差_2006年22湖南" xfId="189"/>
    <cellStyle name="差_2006年22湖南_财力性转移支付2010年预算参考数" xfId="190"/>
    <cellStyle name="差_2006年27重庆" xfId="191"/>
    <cellStyle name="差_2006年27重庆_财力性转移支付2010年预算参考数" xfId="192"/>
    <cellStyle name="差_2006年28四川" xfId="193"/>
    <cellStyle name="差_2006年28四川_财力性转移支付2010年预算参考数" xfId="194"/>
    <cellStyle name="差_2006年30云南" xfId="195"/>
    <cellStyle name="差_2006年33甘肃" xfId="196"/>
    <cellStyle name="差_2006年34青海" xfId="197"/>
    <cellStyle name="差_2006年34青海_财力性转移支付2010年预算参考数" xfId="198"/>
    <cellStyle name="差_2006年全省财力计算表（中央、决算）" xfId="199"/>
    <cellStyle name="差_2006年水利统计指标统计表" xfId="200"/>
    <cellStyle name="差_2006年水利统计指标统计表_财力性转移支付2010年预算参考数" xfId="201"/>
    <cellStyle name="差_2007年收支情况及2008年收支预计表(汇总表)" xfId="202"/>
    <cellStyle name="差_2007年收支情况及2008年收支预计表(汇总表)_财力性转移支付2010年预算参考数" xfId="203"/>
    <cellStyle name="差_2007年一般预算支出剔除" xfId="204"/>
    <cellStyle name="差_2007年一般预算支出剔除_财力性转移支付2010年预算参考数" xfId="205"/>
    <cellStyle name="差_2007一般预算支出口径剔除表" xfId="206"/>
    <cellStyle name="差_2007一般预算支出口径剔除表_财力性转移支付2010年预算参考数" xfId="207"/>
    <cellStyle name="差_2008计算资料（8月5）" xfId="208"/>
    <cellStyle name="差_2008年全省汇总收支计算表" xfId="209"/>
    <cellStyle name="差_2008年全省汇总收支计算表_财力性转移支付2010年预算参考数" xfId="210"/>
    <cellStyle name="差_2008年一般预算支出预计" xfId="211"/>
    <cellStyle name="差_2008年预计支出与2007年对比" xfId="212"/>
    <cellStyle name="差_2008年支出调整" xfId="213"/>
    <cellStyle name="差_2008年支出调整_财力性转移支付2010年预算参考数" xfId="214"/>
    <cellStyle name="差_2008年支出核定" xfId="215"/>
    <cellStyle name="差_2015年社会保险基金预算草案表样（报人大）" xfId="216"/>
    <cellStyle name="差_2016年科目0114" xfId="217"/>
    <cellStyle name="差_2016人代会附表（2015-9-11）（姚局）-财经委" xfId="218"/>
    <cellStyle name="差_20河南" xfId="219"/>
    <cellStyle name="差_20河南_财力性转移支付2010年预算参考数" xfId="220"/>
    <cellStyle name="差_22湖南" xfId="221"/>
    <cellStyle name="差_22湖南_财力性转移支付2010年预算参考数" xfId="222"/>
    <cellStyle name="差_27重庆" xfId="223"/>
    <cellStyle name="差_27重庆_财力性转移支付2010年预算参考数" xfId="224"/>
    <cellStyle name="差_28四川" xfId="225"/>
    <cellStyle name="差_28四川_财力性转移支付2010年预算参考数" xfId="226"/>
    <cellStyle name="差_30云南" xfId="227"/>
    <cellStyle name="差_30云南_1" xfId="228"/>
    <cellStyle name="差_30云南_1_财力性转移支付2010年预算参考数" xfId="229"/>
    <cellStyle name="差_33甘肃" xfId="230"/>
    <cellStyle name="差_34青海" xfId="231"/>
    <cellStyle name="差_34青海_1" xfId="232"/>
    <cellStyle name="差_34青海_1_财力性转移支付2010年预算参考数" xfId="233"/>
    <cellStyle name="差_34青海_财力性转移支付2010年预算参考数" xfId="234"/>
    <cellStyle name="差_530623_2006年县级财政报表附表" xfId="235"/>
    <cellStyle name="差_530629_2006年县级财政报表附表" xfId="236"/>
    <cellStyle name="差_5334_2006年迪庆县级财政报表附表" xfId="237"/>
    <cellStyle name="差_Book1" xfId="238"/>
    <cellStyle name="差_Book1_财力性转移支付2010年预算参考数" xfId="239"/>
    <cellStyle name="差_Book2" xfId="240"/>
    <cellStyle name="差_Book2_财力性转移支付2010年预算参考数" xfId="241"/>
    <cellStyle name="差_gdp" xfId="242"/>
    <cellStyle name="差_M01-2(州市补助收入)" xfId="243"/>
    <cellStyle name="差_安徽 缺口县区测算(地方填报)1" xfId="244"/>
    <cellStyle name="差_安徽 缺口县区测算(地方填报)1_财力性转移支付2010年预算参考数" xfId="245"/>
    <cellStyle name="差_报表" xfId="246"/>
    <cellStyle name="差_不含人员经费系数" xfId="247"/>
    <cellStyle name="差_不含人员经费系数_财力性转移支付2010年预算参考数" xfId="248"/>
    <cellStyle name="差_财政供养人员" xfId="249"/>
    <cellStyle name="差_财政供养人员_财力性转移支付2010年预算参考数" xfId="250"/>
    <cellStyle name="差_测算结果" xfId="251"/>
    <cellStyle name="差_测算结果_财力性转移支付2010年预算参考数" xfId="252"/>
    <cellStyle name="差_测算结果汇总" xfId="253"/>
    <cellStyle name="差_测算结果汇总_财力性转移支付2010年预算参考数" xfId="254"/>
    <cellStyle name="差_成本差异系数" xfId="255"/>
    <cellStyle name="差_成本差异系数（含人口规模）" xfId="256"/>
    <cellStyle name="差_成本差异系数（含人口规模）_财力性转移支付2010年预算参考数" xfId="257"/>
    <cellStyle name="差_成本差异系数_财力性转移支付2010年预算参考数" xfId="258"/>
    <cellStyle name="差_城建部门" xfId="259"/>
    <cellStyle name="差_第五部分(才淼、饶永宏）" xfId="260"/>
    <cellStyle name="差_第一部分：综合全" xfId="261"/>
    <cellStyle name="差_分析缺口率" xfId="262"/>
    <cellStyle name="差_分析缺口率_财力性转移支付2010年预算参考数" xfId="263"/>
    <cellStyle name="差_分县成本差异系数" xfId="264"/>
    <cellStyle name="差_分县成本差异系数_不含人员经费系数" xfId="265"/>
    <cellStyle name="差_分县成本差异系数_不含人员经费系数_财力性转移支付2010年预算参考数" xfId="266"/>
    <cellStyle name="差_分县成本差异系数_财力性转移支付2010年预算参考数" xfId="267"/>
    <cellStyle name="差_分县成本差异系数_民生政策最低支出需求" xfId="268"/>
    <cellStyle name="差_分县成本差异系数_民生政策最低支出需求_财力性转移支付2010年预算参考数" xfId="269"/>
    <cellStyle name="差_附表" xfId="270"/>
    <cellStyle name="差_附表_财力性转移支付2010年预算参考数" xfId="271"/>
    <cellStyle name="差_河南 缺口县区测算(地方填报)" xfId="272"/>
    <cellStyle name="差_河南 缺口县区测算(地方填报)_财力性转移支付2010年预算参考数" xfId="273"/>
    <cellStyle name="差_河南 缺口县区测算(地方填报白)" xfId="274"/>
    <cellStyle name="差_河南 缺口县区测算(地方填报白)_财力性转移支付2010年预算参考数" xfId="275"/>
    <cellStyle name="差_核定人数对比" xfId="276"/>
    <cellStyle name="差_核定人数对比_财力性转移支付2010年预算参考数" xfId="277"/>
    <cellStyle name="差_核定人数下发表" xfId="278"/>
    <cellStyle name="差_核定人数下发表_财力性转移支付2010年预算参考数" xfId="279"/>
    <cellStyle name="差_汇总" xfId="280"/>
    <cellStyle name="差_汇总_财力性转移支付2010年预算参考数" xfId="281"/>
    <cellStyle name="差_汇总表" xfId="282"/>
    <cellStyle name="差_汇总表_财力性转移支付2010年预算参考数" xfId="283"/>
    <cellStyle name="差_汇总表4" xfId="284"/>
    <cellStyle name="差_汇总表4_财力性转移支付2010年预算参考数" xfId="285"/>
    <cellStyle name="差_汇总表提前告知区县" xfId="286"/>
    <cellStyle name="差_汇总-县级财政报表附表" xfId="287"/>
    <cellStyle name="差_检验表" xfId="288"/>
    <cellStyle name="差_检验表（调整后）" xfId="289"/>
    <cellStyle name="差_教育(按照总人口测算）—20080416" xfId="290"/>
    <cellStyle name="差_教育(按照总人口测算）—20080416_不含人员经费系数" xfId="291"/>
    <cellStyle name="差_教育(按照总人口测算）—20080416_不含人员经费系数_财力性转移支付2010年预算参考数" xfId="292"/>
    <cellStyle name="差_教育(按照总人口测算）—20080416_财力性转移支付2010年预算参考数" xfId="293"/>
    <cellStyle name="差_教育(按照总人口测算）—20080416_民生政策最低支出需求" xfId="294"/>
    <cellStyle name="差_教育(按照总人口测算）—20080416_民生政策最低支出需求_财力性转移支付2010年预算参考数" xfId="295"/>
    <cellStyle name="差_教育(按照总人口测算）—20080416_县市旗测算-新科目（含人口规模效应）" xfId="296"/>
    <cellStyle name="差_教育(按照总人口测算）—20080416_县市旗测算-新科目（含人口规模效应）_财力性转移支付2010年预算参考数" xfId="297"/>
    <cellStyle name="差_丽江汇总" xfId="298"/>
    <cellStyle name="差_民生政策最低支出需求" xfId="299"/>
    <cellStyle name="差_民生政策最低支出需求_财力性转移支付2010年预算参考数" xfId="300"/>
    <cellStyle name="差_农林水和城市维护标准支出20080505－县区合计" xfId="301"/>
    <cellStyle name="差_农林水和城市维护标准支出20080505－县区合计_不含人员经费系数" xfId="302"/>
    <cellStyle name="差_农林水和城市维护标准支出20080505－县区合计_不含人员经费系数_财力性转移支付2010年预算参考数" xfId="303"/>
    <cellStyle name="差_农林水和城市维护标准支出20080505－县区合计_财力性转移支付2010年预算参考数" xfId="304"/>
    <cellStyle name="差_农林水和城市维护标准支出20080505－县区合计_民生政策最低支出需求" xfId="305"/>
    <cellStyle name="差_农林水和城市维护标准支出20080505－县区合计_民生政策最低支出需求_财力性转移支付2010年预算参考数" xfId="306"/>
    <cellStyle name="差_农林水和城市维护标准支出20080505－县区合计_县市旗测算-新科目（含人口规模效应）" xfId="307"/>
    <cellStyle name="差_农林水和城市维护标准支出20080505－县区合计_县市旗测算-新科目（含人口规模效应）_财力性转移支付2010年预算参考数" xfId="308"/>
    <cellStyle name="差_平邑" xfId="309"/>
    <cellStyle name="差_平邑_财力性转移支付2010年预算参考数" xfId="310"/>
    <cellStyle name="差_其他部门(按照总人口测算）—20080416" xfId="311"/>
    <cellStyle name="差_其他部门(按照总人口测算）—20080416_不含人员经费系数" xfId="312"/>
    <cellStyle name="差_其他部门(按照总人口测算）—20080416_不含人员经费系数_财力性转移支付2010年预算参考数" xfId="313"/>
    <cellStyle name="差_其他部门(按照总人口测算）—20080416_财力性转移支付2010年预算参考数" xfId="314"/>
    <cellStyle name="差_其他部门(按照总人口测算）—20080416_民生政策最低支出需求" xfId="315"/>
    <cellStyle name="差_其他部门(按照总人口测算）—20080416_民生政策最低支出需求_财力性转移支付2010年预算参考数" xfId="316"/>
    <cellStyle name="差_其他部门(按照总人口测算）—20080416_县市旗测算-新科目（含人口规模效应）" xfId="317"/>
    <cellStyle name="差_其他部门(按照总人口测算）—20080416_县市旗测算-新科目（含人口规模效应）_财力性转移支付2010年预算参考数" xfId="318"/>
    <cellStyle name="差_青海 缺口县区测算(地方填报)" xfId="319"/>
    <cellStyle name="差_青海 缺口县区测算(地方填报)_财力性转移支付2010年预算参考数" xfId="320"/>
    <cellStyle name="差_缺口县区测算" xfId="321"/>
    <cellStyle name="差_缺口县区测算（11.13）" xfId="322"/>
    <cellStyle name="差_缺口县区测算（11.13）_财力性转移支付2010年预算参考数" xfId="323"/>
    <cellStyle name="差_缺口县区测算(按2007支出增长25%测算)" xfId="324"/>
    <cellStyle name="差_缺口县区测算(按2007支出增长25%测算)_财力性转移支付2010年预算参考数" xfId="325"/>
    <cellStyle name="差_缺口县区测算(按核定人数)" xfId="326"/>
    <cellStyle name="差_缺口县区测算(按核定人数)_财力性转移支付2010年预算参考数" xfId="327"/>
    <cellStyle name="差_缺口县区测算(财政部标准)" xfId="328"/>
    <cellStyle name="差_缺口县区测算(财政部标准)_财力性转移支付2010年预算参考数" xfId="329"/>
    <cellStyle name="差_缺口县区测算_财力性转移支付2010年预算参考数" xfId="330"/>
    <cellStyle name="差_人员工资和公用经费" xfId="331"/>
    <cellStyle name="差_人员工资和公用经费_财力性转移支付2010年预算参考数" xfId="332"/>
    <cellStyle name="差_人员工资和公用经费2" xfId="333"/>
    <cellStyle name="差_人员工资和公用经费2_财力性转移支付2010年预算参考数" xfId="334"/>
    <cellStyle name="差_人员工资和公用经费3" xfId="335"/>
    <cellStyle name="差_人员工资和公用经费3_财力性转移支付2010年预算参考数" xfId="336"/>
    <cellStyle name="差_山东省民生支出标准" xfId="337"/>
    <cellStyle name="差_山东省民生支出标准_财力性转移支付2010年预算参考数" xfId="338"/>
    <cellStyle name="差_社保处下达区县2015年指标（第二批）" xfId="339"/>
    <cellStyle name="差_市辖区测算20080510" xfId="340"/>
    <cellStyle name="差_市辖区测算20080510_不含人员经费系数" xfId="341"/>
    <cellStyle name="差_市辖区测算20080510_不含人员经费系数_财力性转移支付2010年预算参考数" xfId="342"/>
    <cellStyle name="差_市辖区测算20080510_财力性转移支付2010年预算参考数" xfId="343"/>
    <cellStyle name="差_市辖区测算20080510_民生政策最低支出需求" xfId="344"/>
    <cellStyle name="差_市辖区测算20080510_民生政策最低支出需求_财力性转移支付2010年预算参考数" xfId="345"/>
    <cellStyle name="差_市辖区测算20080510_县市旗测算-新科目（含人口规模效应）" xfId="346"/>
    <cellStyle name="差_市辖区测算20080510_县市旗测算-新科目（含人口规模效应）_财力性转移支付2010年预算参考数" xfId="347"/>
    <cellStyle name="差_市辖区测算-新科目（20080626）" xfId="348"/>
    <cellStyle name="差_市辖区测算-新科目（20080626）_不含人员经费系数" xfId="349"/>
    <cellStyle name="差_市辖区测算-新科目（20080626）_不含人员经费系数_财力性转移支付2010年预算参考数" xfId="350"/>
    <cellStyle name="差_市辖区测算-新科目（20080626）_财力性转移支付2010年预算参考数" xfId="351"/>
    <cellStyle name="差_市辖区测算-新科目（20080626）_民生政策最低支出需求" xfId="352"/>
    <cellStyle name="差_市辖区测算-新科目（20080626）_民生政策最低支出需求_财力性转移支付2010年预算参考数" xfId="353"/>
    <cellStyle name="差_市辖区测算-新科目（20080626）_县市旗测算-新科目（含人口规模效应）" xfId="354"/>
    <cellStyle name="差_市辖区测算-新科目（20080626）_县市旗测算-新科目（含人口规模效应）_财力性转移支付2010年预算参考数" xfId="355"/>
    <cellStyle name="差_数据--基础数据--预算组--2015年人代会预算部分--2015.01.20--人代会前第6稿--按姚局意见改--调市级项级明细" xfId="356"/>
    <cellStyle name="差_数据--基础数据--预算组--2015年人代会预算部分--2015.01.20--人代会前第6稿--按姚局意见改--调市级项级明细_区县政府预算公开整改--表" xfId="357"/>
    <cellStyle name="差_同德" xfId="358"/>
    <cellStyle name="差_同德_财力性转移支付2010年预算参考数" xfId="359"/>
    <cellStyle name="差_危改资金测算" xfId="360"/>
    <cellStyle name="差_危改资金测算_财力性转移支付2010年预算参考数" xfId="361"/>
    <cellStyle name="差_卫生(按照总人口测算）—20080416" xfId="362"/>
    <cellStyle name="差_卫生(按照总人口测算）—20080416_不含人员经费系数" xfId="363"/>
    <cellStyle name="差_卫生(按照总人口测算）—20080416_不含人员经费系数_财力性转移支付2010年预算参考数" xfId="364"/>
    <cellStyle name="差_卫生(按照总人口测算）—20080416_财力性转移支付2010年预算参考数" xfId="365"/>
    <cellStyle name="差_卫生(按照总人口测算）—20080416_民生政策最低支出需求" xfId="366"/>
    <cellStyle name="差_卫生(按照总人口测算）—20080416_民生政策最低支出需求_财力性转移支付2010年预算参考数" xfId="367"/>
    <cellStyle name="差_卫生(按照总人口测算）—20080416_县市旗测算-新科目（含人口规模效应）" xfId="368"/>
    <cellStyle name="差_卫生(按照总人口测算）—20080416_县市旗测算-新科目（含人口规模效应）_财力性转移支付2010年预算参考数" xfId="369"/>
    <cellStyle name="差_卫生部门" xfId="370"/>
    <cellStyle name="差_卫生部门_财力性转移支付2010年预算参考数" xfId="371"/>
    <cellStyle name="差_文体广播部门" xfId="372"/>
    <cellStyle name="差_文体广播事业(按照总人口测算）—20080416" xfId="373"/>
    <cellStyle name="差_文体广播事业(按照总人口测算）—20080416_不含人员经费系数" xfId="374"/>
    <cellStyle name="差_文体广播事业(按照总人口测算）—20080416_不含人员经费系数_财力性转移支付2010年预算参考数" xfId="375"/>
    <cellStyle name="差_文体广播事业(按照总人口测算）—20080416_财力性转移支付2010年预算参考数" xfId="376"/>
    <cellStyle name="差_文体广播事业(按照总人口测算）—20080416_民生政策最低支出需求" xfId="377"/>
    <cellStyle name="差_文体广播事业(按照总人口测算）—20080416_民生政策最低支出需求_财力性转移支付2010年预算参考数" xfId="378"/>
    <cellStyle name="差_文体广播事业(按照总人口测算）—20080416_县市旗测算-新科目（含人口规模效应）" xfId="379"/>
    <cellStyle name="差_文体广播事业(按照总人口测算）—20080416_县市旗测算-新科目（含人口规模效应）_财力性转移支付2010年预算参考数" xfId="380"/>
    <cellStyle name="差_县区合并测算20080421" xfId="381"/>
    <cellStyle name="差_县区合并测算20080421_不含人员经费系数" xfId="382"/>
    <cellStyle name="差_县区合并测算20080421_不含人员经费系数_财力性转移支付2010年预算参考数" xfId="383"/>
    <cellStyle name="差_县区合并测算20080421_财力性转移支付2010年预算参考数" xfId="384"/>
    <cellStyle name="差_县区合并测算20080421_民生政策最低支出需求" xfId="385"/>
    <cellStyle name="差_县区合并测算20080421_民生政策最低支出需求_财力性转移支付2010年预算参考数" xfId="386"/>
    <cellStyle name="差_县区合并测算20080421_县市旗测算-新科目（含人口规模效应）" xfId="387"/>
    <cellStyle name="差_县区合并测算20080421_县市旗测算-新科目（含人口规模效应）_财力性转移支付2010年预算参考数" xfId="388"/>
    <cellStyle name="差_县区合并测算20080423(按照各省比重）" xfId="389"/>
    <cellStyle name="差_县区合并测算20080423(按照各省比重）_不含人员经费系数" xfId="390"/>
    <cellStyle name="差_县区合并测算20080423(按照各省比重）_不含人员经费系数_财力性转移支付2010年预算参考数" xfId="391"/>
    <cellStyle name="差_县区合并测算20080423(按照各省比重）_财力性转移支付2010年预算参考数" xfId="392"/>
    <cellStyle name="差_县区合并测算20080423(按照各省比重）_民生政策最低支出需求" xfId="393"/>
    <cellStyle name="差_县区合并测算20080423(按照各省比重）_民生政策最低支出需求_财力性转移支付2010年预算参考数" xfId="394"/>
    <cellStyle name="差_县区合并测算20080423(按照各省比重）_县市旗测算-新科目（含人口规模效应）" xfId="395"/>
    <cellStyle name="差_县区合并测算20080423(按照各省比重）_县市旗测算-新科目（含人口规模效应）_财力性转移支付2010年预算参考数" xfId="396"/>
    <cellStyle name="差_县市旗测算20080508" xfId="397"/>
    <cellStyle name="差_县市旗测算20080508_不含人员经费系数" xfId="398"/>
    <cellStyle name="差_县市旗测算20080508_不含人员经费系数_财力性转移支付2010年预算参考数" xfId="399"/>
    <cellStyle name="差_县市旗测算20080508_财力性转移支付2010年预算参考数" xfId="400"/>
    <cellStyle name="差_县市旗测算20080508_民生政策最低支出需求" xfId="401"/>
    <cellStyle name="差_县市旗测算20080508_民生政策最低支出需求_财力性转移支付2010年预算参考数" xfId="402"/>
    <cellStyle name="差_县市旗测算20080508_县市旗测算-新科目（含人口规模效应）" xfId="403"/>
    <cellStyle name="差_县市旗测算20080508_县市旗测算-新科目（含人口规模效应）_财力性转移支付2010年预算参考数" xfId="404"/>
    <cellStyle name="差_县市旗测算-新科目（20080626）" xfId="405"/>
    <cellStyle name="差_县市旗测算-新科目（20080626）_不含人员经费系数" xfId="406"/>
    <cellStyle name="差_县市旗测算-新科目（20080626）_不含人员经费系数_财力性转移支付2010年预算参考数" xfId="407"/>
    <cellStyle name="差_县市旗测算-新科目（20080626）_财力性转移支付2010年预算参考数" xfId="408"/>
    <cellStyle name="差_县市旗测算-新科目（20080626）_民生政策最低支出需求" xfId="409"/>
    <cellStyle name="差_县市旗测算-新科目（20080626）_民生政策最低支出需求_财力性转移支付2010年预算参考数" xfId="410"/>
    <cellStyle name="差_县市旗测算-新科目（20080626）_县市旗测算-新科目（含人口规模效应）" xfId="411"/>
    <cellStyle name="差_县市旗测算-新科目（20080626）_县市旗测算-新科目（含人口规模效应）_财力性转移支付2010年预算参考数" xfId="412"/>
    <cellStyle name="差_县市旗测算-新科目（20080627）" xfId="413"/>
    <cellStyle name="差_县市旗测算-新科目（20080627）_不含人员经费系数" xfId="414"/>
    <cellStyle name="差_县市旗测算-新科目（20080627）_不含人员经费系数_财力性转移支付2010年预算参考数" xfId="415"/>
    <cellStyle name="差_县市旗测算-新科目（20080627）_财力性转移支付2010年预算参考数" xfId="416"/>
    <cellStyle name="差_县市旗测算-新科目（20080627）_民生政策最低支出需求" xfId="417"/>
    <cellStyle name="差_县市旗测算-新科目（20080627）_民生政策最低支出需求_财力性转移支付2010年预算参考数" xfId="418"/>
    <cellStyle name="差_县市旗测算-新科目（20080627）_县市旗测算-新科目（含人口规模效应）" xfId="419"/>
    <cellStyle name="差_县市旗测算-新科目（20080627）_县市旗测算-新科目（含人口规模效应）_财力性转移支付2010年预算参考数" xfId="420"/>
    <cellStyle name="差_行政(燃修费)" xfId="421"/>
    <cellStyle name="差_行政(燃修费)_不含人员经费系数" xfId="422"/>
    <cellStyle name="差_行政(燃修费)_不含人员经费系数_财力性转移支付2010年预算参考数" xfId="423"/>
    <cellStyle name="差_行政(燃修费)_财力性转移支付2010年预算参考数" xfId="424"/>
    <cellStyle name="差_行政(燃修费)_民生政策最低支出需求" xfId="425"/>
    <cellStyle name="差_行政(燃修费)_民生政策最低支出需求_财力性转移支付2010年预算参考数" xfId="426"/>
    <cellStyle name="差_行政(燃修费)_县市旗测算-新科目（含人口规模效应）" xfId="427"/>
    <cellStyle name="差_行政(燃修费)_县市旗测算-新科目（含人口规模效应）_财力性转移支付2010年预算参考数" xfId="428"/>
    <cellStyle name="差_行政（人员）" xfId="429"/>
    <cellStyle name="差_行政（人员）_不含人员经费系数" xfId="430"/>
    <cellStyle name="差_行政（人员）_不含人员经费系数_财力性转移支付2010年预算参考数" xfId="431"/>
    <cellStyle name="差_行政（人员）_财力性转移支付2010年预算参考数" xfId="432"/>
    <cellStyle name="差_行政（人员）_民生政策最低支出需求" xfId="433"/>
    <cellStyle name="差_行政（人员）_民生政策最低支出需求_财力性转移支付2010年预算参考数" xfId="434"/>
    <cellStyle name="差_行政（人员）_县市旗测算-新科目（含人口规模效应）" xfId="435"/>
    <cellStyle name="差_行政（人员）_县市旗测算-新科目（含人口规模效应）_财力性转移支付2010年预算参考数" xfId="436"/>
    <cellStyle name="差_行政公检法测算" xfId="437"/>
    <cellStyle name="差_行政公检法测算_不含人员经费系数" xfId="438"/>
    <cellStyle name="差_行政公检法测算_不含人员经费系数_财力性转移支付2010年预算参考数" xfId="439"/>
    <cellStyle name="差_行政公检法测算_财力性转移支付2010年预算参考数" xfId="440"/>
    <cellStyle name="差_行政公检法测算_民生政策最低支出需求" xfId="441"/>
    <cellStyle name="差_行政公检法测算_民生政策最低支出需求_财力性转移支付2010年预算参考数" xfId="442"/>
    <cellStyle name="差_行政公检法测算_县市旗测算-新科目（含人口规模效应）" xfId="443"/>
    <cellStyle name="差_行政公检法测算_县市旗测算-新科目（含人口规模效应）_财力性转移支付2010年预算参考数" xfId="444"/>
    <cellStyle name="差_一般预算支出口径剔除表" xfId="445"/>
    <cellStyle name="差_一般预算支出口径剔除表_财力性转移支付2010年预算参考数" xfId="446"/>
    <cellStyle name="差_云南 缺口县区测算(地方填报)" xfId="447"/>
    <cellStyle name="差_云南 缺口县区测算(地方填报)_财力性转移支付2010年预算参考数" xfId="448"/>
    <cellStyle name="差_云南省2008年转移支付测算——州市本级考核部分及政策性测算" xfId="449"/>
    <cellStyle name="差_云南省2008年转移支付测算——州市本级考核部分及政策性测算_财力性转移支付2010年预算参考数" xfId="450"/>
    <cellStyle name="差_重点民生支出需求测算表社保（农村低保）081112" xfId="451"/>
    <cellStyle name="差_自行调整差异系数顺序" xfId="452"/>
    <cellStyle name="差_自行调整差异系数顺序_财力性转移支付2010年预算参考数" xfId="453"/>
    <cellStyle name="差_总人口" xfId="454"/>
    <cellStyle name="差_总人口_财力性转移支付2010年预算参考数" xfId="455"/>
    <cellStyle name="常规 10" xfId="456"/>
    <cellStyle name="常规 11" xfId="457"/>
    <cellStyle name="常规 11 2" xfId="458"/>
    <cellStyle name="常规 11_财力性转移支付2009年预算参考数" xfId="459"/>
    <cellStyle name="常规 12" xfId="460"/>
    <cellStyle name="常规 13" xfId="461"/>
    <cellStyle name="常规 14" xfId="462"/>
    <cellStyle name="常规 15" xfId="463"/>
    <cellStyle name="常规 16" xfId="464"/>
    <cellStyle name="常规 17" xfId="465"/>
    <cellStyle name="常规 18" xfId="466"/>
    <cellStyle name="常规 19" xfId="467"/>
    <cellStyle name="常规 2" xfId="468"/>
    <cellStyle name="常规 2 10" xfId="469"/>
    <cellStyle name="常规 2 2" xfId="470"/>
    <cellStyle name="常规 2 2 2" xfId="471"/>
    <cellStyle name="常规 2 3" xfId="472"/>
    <cellStyle name="常规 2 4" xfId="473"/>
    <cellStyle name="常规 2_004-2010年增消两税返还情况表" xfId="474"/>
    <cellStyle name="常规 20" xfId="475"/>
    <cellStyle name="常规 21" xfId="476"/>
    <cellStyle name="常规 22" xfId="477"/>
    <cellStyle name="常规 23" xfId="478"/>
    <cellStyle name="常规 24" xfId="479"/>
    <cellStyle name="常规 25" xfId="480"/>
    <cellStyle name="常规 26" xfId="481"/>
    <cellStyle name="常规 27" xfId="482"/>
    <cellStyle name="常规 3" xfId="483"/>
    <cellStyle name="常规 3 2" xfId="484"/>
    <cellStyle name="常规 4" xfId="485"/>
    <cellStyle name="常规 4 2" xfId="486"/>
    <cellStyle name="常规 4_2008年横排表0721" xfId="487"/>
    <cellStyle name="常规 5" xfId="488"/>
    <cellStyle name="常规 5 2" xfId="489"/>
    <cellStyle name="常规 6" xfId="490"/>
    <cellStyle name="常规 6 2" xfId="491"/>
    <cellStyle name="常规 7" xfId="492"/>
    <cellStyle name="常规 7 2" xfId="493"/>
    <cellStyle name="常规 8" xfId="494"/>
    <cellStyle name="常规 9" xfId="495"/>
    <cellStyle name="常规_附件 5 " xfId="496"/>
    <cellStyle name="超级链接" xfId="497"/>
    <cellStyle name="分级显示行_1_13区汇总" xfId="498"/>
    <cellStyle name="归盒啦_95" xfId="499"/>
    <cellStyle name="好 2" xfId="500"/>
    <cellStyle name="好_00省级(打印)" xfId="501"/>
    <cellStyle name="好_03昭通" xfId="502"/>
    <cellStyle name="好_0502通海县" xfId="503"/>
    <cellStyle name="好_05潍坊" xfId="504"/>
    <cellStyle name="好_0605石屏县" xfId="505"/>
    <cellStyle name="好_0605石屏县_财力性转移支付2010年预算参考数" xfId="506"/>
    <cellStyle name="好_07临沂" xfId="507"/>
    <cellStyle name="好_09黑龙江" xfId="508"/>
    <cellStyle name="好_09黑龙江_财力性转移支付2010年预算参考数" xfId="509"/>
    <cellStyle name="好_1" xfId="510"/>
    <cellStyle name="好_1_财力性转移支付2010年预算参考数" xfId="511"/>
    <cellStyle name="好_1110洱源县" xfId="512"/>
    <cellStyle name="好_1110洱源县_财力性转移支付2010年预算参考数" xfId="513"/>
    <cellStyle name="好_11大理" xfId="514"/>
    <cellStyle name="好_11大理_财力性转移支付2010年预算参考数" xfId="515"/>
    <cellStyle name="好_12滨州" xfId="516"/>
    <cellStyle name="好_12滨州_财力性转移支付2010年预算参考数" xfId="517"/>
    <cellStyle name="好_14安徽" xfId="518"/>
    <cellStyle name="好_14安徽_财力性转移支付2010年预算参考数" xfId="519"/>
    <cellStyle name="好_2" xfId="520"/>
    <cellStyle name="好_2_财力性转移支付2010年预算参考数" xfId="521"/>
    <cellStyle name="好_2006年22湖南" xfId="522"/>
    <cellStyle name="好_2006年22湖南_财力性转移支付2010年预算参考数" xfId="523"/>
    <cellStyle name="好_2006年27重庆" xfId="524"/>
    <cellStyle name="好_2006年27重庆_财力性转移支付2010年预算参考数" xfId="525"/>
    <cellStyle name="好_2006年28四川" xfId="526"/>
    <cellStyle name="好_2006年28四川_财力性转移支付2010年预算参考数" xfId="527"/>
    <cellStyle name="好_2006年30云南" xfId="528"/>
    <cellStyle name="好_2006年33甘肃" xfId="529"/>
    <cellStyle name="好_2006年34青海" xfId="530"/>
    <cellStyle name="好_2006年34青海_财力性转移支付2010年预算参考数" xfId="531"/>
    <cellStyle name="好_2006年全省财力计算表（中央、决算）" xfId="532"/>
    <cellStyle name="好_2006年水利统计指标统计表" xfId="533"/>
    <cellStyle name="好_2006年水利统计指标统计表_财力性转移支付2010年预算参考数" xfId="534"/>
    <cellStyle name="好_2007年收支情况及2008年收支预计表(汇总表)" xfId="535"/>
    <cellStyle name="好_2007年收支情况及2008年收支预计表(汇总表)_财力性转移支付2010年预算参考数" xfId="536"/>
    <cellStyle name="好_2007年一般预算支出剔除" xfId="537"/>
    <cellStyle name="好_2007年一般预算支出剔除_财力性转移支付2010年预算参考数" xfId="538"/>
    <cellStyle name="好_2007一般预算支出口径剔除表" xfId="539"/>
    <cellStyle name="好_2007一般预算支出口径剔除表_财力性转移支付2010年预算参考数" xfId="540"/>
    <cellStyle name="好_2008计算资料（8月5）" xfId="541"/>
    <cellStyle name="好_2008年全省汇总收支计算表" xfId="542"/>
    <cellStyle name="好_2008年全省汇总收支计算表_财力性转移支付2010年预算参考数" xfId="543"/>
    <cellStyle name="好_2008年一般预算支出预计" xfId="544"/>
    <cellStyle name="好_2008年预计支出与2007年对比" xfId="545"/>
    <cellStyle name="好_2008年支出调整" xfId="546"/>
    <cellStyle name="好_2008年支出调整_财力性转移支付2010年预算参考数" xfId="547"/>
    <cellStyle name="好_2008年支出核定" xfId="548"/>
    <cellStyle name="好_2015年社会保险基金预算草案表样（报人大）" xfId="549"/>
    <cellStyle name="好_2016年科目0114" xfId="550"/>
    <cellStyle name="好_2016人代会附表（2015-9-11）（姚局）-财经委" xfId="551"/>
    <cellStyle name="好_20河南" xfId="552"/>
    <cellStyle name="好_20河南_财力性转移支付2010年预算参考数" xfId="553"/>
    <cellStyle name="好_22湖南" xfId="554"/>
    <cellStyle name="好_22湖南_财力性转移支付2010年预算参考数" xfId="555"/>
    <cellStyle name="好_27重庆" xfId="556"/>
    <cellStyle name="好_27重庆_财力性转移支付2010年预算参考数" xfId="557"/>
    <cellStyle name="好_28四川" xfId="558"/>
    <cellStyle name="好_28四川_财力性转移支付2010年预算参考数" xfId="559"/>
    <cellStyle name="好_30云南" xfId="560"/>
    <cellStyle name="好_30云南_1" xfId="561"/>
    <cellStyle name="好_30云南_1_财力性转移支付2010年预算参考数" xfId="562"/>
    <cellStyle name="好_33甘肃" xfId="563"/>
    <cellStyle name="好_34青海" xfId="564"/>
    <cellStyle name="好_34青海_1" xfId="565"/>
    <cellStyle name="好_34青海_1_财力性转移支付2010年预算参考数" xfId="566"/>
    <cellStyle name="好_34青海_财力性转移支付2010年预算参考数" xfId="567"/>
    <cellStyle name="好_530623_2006年县级财政报表附表" xfId="568"/>
    <cellStyle name="好_530629_2006年县级财政报表附表" xfId="569"/>
    <cellStyle name="好_5334_2006年迪庆县级财政报表附表" xfId="570"/>
    <cellStyle name="好_Book1" xfId="571"/>
    <cellStyle name="好_Book1_财力性转移支付2010年预算参考数" xfId="572"/>
    <cellStyle name="好_Book2" xfId="573"/>
    <cellStyle name="好_Book2_财力性转移支付2010年预算参考数" xfId="574"/>
    <cellStyle name="好_gdp" xfId="575"/>
    <cellStyle name="好_M01-2(州市补助收入)" xfId="576"/>
    <cellStyle name="好_安徽 缺口县区测算(地方填报)1" xfId="577"/>
    <cellStyle name="好_安徽 缺口县区测算(地方填报)1_财力性转移支付2010年预算参考数" xfId="578"/>
    <cellStyle name="好_报表" xfId="579"/>
    <cellStyle name="好_不含人员经费系数" xfId="580"/>
    <cellStyle name="好_不含人员经费系数_财力性转移支付2010年预算参考数" xfId="581"/>
    <cellStyle name="好_财政供养人员" xfId="582"/>
    <cellStyle name="好_财政供养人员_财力性转移支付2010年预算参考数" xfId="583"/>
    <cellStyle name="好_测算结果" xfId="584"/>
    <cellStyle name="好_测算结果_财力性转移支付2010年预算参考数" xfId="585"/>
    <cellStyle name="好_测算结果汇总" xfId="586"/>
    <cellStyle name="好_测算结果汇总_财力性转移支付2010年预算参考数" xfId="587"/>
    <cellStyle name="好_成本差异系数" xfId="588"/>
    <cellStyle name="好_成本差异系数（含人口规模）" xfId="589"/>
    <cellStyle name="好_成本差异系数（含人口规模）_财力性转移支付2010年预算参考数" xfId="590"/>
    <cellStyle name="好_成本差异系数_财力性转移支付2010年预算参考数" xfId="591"/>
    <cellStyle name="好_城建部门" xfId="592"/>
    <cellStyle name="好_第五部分(才淼、饶永宏）" xfId="593"/>
    <cellStyle name="好_第一部分：综合全" xfId="594"/>
    <cellStyle name="好_分析缺口率" xfId="595"/>
    <cellStyle name="好_分析缺口率_财力性转移支付2010年预算参考数" xfId="596"/>
    <cellStyle name="好_分县成本差异系数" xfId="597"/>
    <cellStyle name="好_分县成本差异系数_不含人员经费系数" xfId="598"/>
    <cellStyle name="好_分县成本差异系数_不含人员经费系数_财力性转移支付2010年预算参考数" xfId="599"/>
    <cellStyle name="好_分县成本差异系数_财力性转移支付2010年预算参考数" xfId="600"/>
    <cellStyle name="好_分县成本差异系数_民生政策最低支出需求" xfId="601"/>
    <cellStyle name="好_分县成本差异系数_民生政策最低支出需求_财力性转移支付2010年预算参考数" xfId="602"/>
    <cellStyle name="好_附表" xfId="603"/>
    <cellStyle name="好_附表_财力性转移支付2010年预算参考数" xfId="604"/>
    <cellStyle name="好_河南 缺口县区测算(地方填报)" xfId="605"/>
    <cellStyle name="好_河南 缺口县区测算(地方填报)_财力性转移支付2010年预算参考数" xfId="606"/>
    <cellStyle name="好_河南 缺口县区测算(地方填报白)" xfId="607"/>
    <cellStyle name="好_河南 缺口县区测算(地方填报白)_财力性转移支付2010年预算参考数" xfId="608"/>
    <cellStyle name="好_核定人数对比" xfId="609"/>
    <cellStyle name="好_核定人数对比_财力性转移支付2010年预算参考数" xfId="610"/>
    <cellStyle name="好_核定人数下发表" xfId="611"/>
    <cellStyle name="好_核定人数下发表_财力性转移支付2010年预算参考数" xfId="612"/>
    <cellStyle name="好_汇总" xfId="613"/>
    <cellStyle name="好_汇总_财力性转移支付2010年预算参考数" xfId="614"/>
    <cellStyle name="好_汇总表" xfId="615"/>
    <cellStyle name="好_汇总表_财力性转移支付2010年预算参考数" xfId="616"/>
    <cellStyle name="好_汇总表4" xfId="617"/>
    <cellStyle name="好_汇总表4_财力性转移支付2010年预算参考数" xfId="618"/>
    <cellStyle name="好_汇总表提前告知区县" xfId="619"/>
    <cellStyle name="好_汇总-县级财政报表附表" xfId="620"/>
    <cellStyle name="好_检验表" xfId="621"/>
    <cellStyle name="好_检验表（调整后）" xfId="622"/>
    <cellStyle name="好_教育(按照总人口测算）—20080416" xfId="623"/>
    <cellStyle name="好_教育(按照总人口测算）—20080416_不含人员经费系数" xfId="624"/>
    <cellStyle name="好_教育(按照总人口测算）—20080416_不含人员经费系数_财力性转移支付2010年预算参考数" xfId="625"/>
    <cellStyle name="好_教育(按照总人口测算）—20080416_财力性转移支付2010年预算参考数" xfId="626"/>
    <cellStyle name="好_教育(按照总人口测算）—20080416_民生政策最低支出需求" xfId="627"/>
    <cellStyle name="好_教育(按照总人口测算）—20080416_民生政策最低支出需求_财力性转移支付2010年预算参考数" xfId="628"/>
    <cellStyle name="好_教育(按照总人口测算）—20080416_县市旗测算-新科目（含人口规模效应）" xfId="629"/>
    <cellStyle name="好_教育(按照总人口测算）—20080416_县市旗测算-新科目（含人口规模效应）_财力性转移支付2010年预算参考数" xfId="630"/>
    <cellStyle name="好_丽江汇总" xfId="631"/>
    <cellStyle name="好_民生政策最低支出需求" xfId="632"/>
    <cellStyle name="好_民生政策最低支出需求_财力性转移支付2010年预算参考数" xfId="633"/>
    <cellStyle name="好_农林水和城市维护标准支出20080505－县区合计" xfId="634"/>
    <cellStyle name="好_农林水和城市维护标准支出20080505－县区合计_不含人员经费系数" xfId="635"/>
    <cellStyle name="好_农林水和城市维护标准支出20080505－县区合计_不含人员经费系数_财力性转移支付2010年预算参考数" xfId="636"/>
    <cellStyle name="好_农林水和城市维护标准支出20080505－县区合计_财力性转移支付2010年预算参考数" xfId="637"/>
    <cellStyle name="好_农林水和城市维护标准支出20080505－县区合计_民生政策最低支出需求" xfId="638"/>
    <cellStyle name="好_农林水和城市维护标准支出20080505－县区合计_民生政策最低支出需求_财力性转移支付2010年预算参考数" xfId="639"/>
    <cellStyle name="好_农林水和城市维护标准支出20080505－县区合计_县市旗测算-新科目（含人口规模效应）" xfId="640"/>
    <cellStyle name="好_农林水和城市维护标准支出20080505－县区合计_县市旗测算-新科目（含人口规模效应）_财力性转移支付2010年预算参考数" xfId="641"/>
    <cellStyle name="好_平邑" xfId="642"/>
    <cellStyle name="好_平邑_财力性转移支付2010年预算参考数" xfId="643"/>
    <cellStyle name="好_其他部门(按照总人口测算）—20080416" xfId="644"/>
    <cellStyle name="好_其他部门(按照总人口测算）—20080416_不含人员经费系数" xfId="645"/>
    <cellStyle name="好_其他部门(按照总人口测算）—20080416_不含人员经费系数_财力性转移支付2010年预算参考数" xfId="646"/>
    <cellStyle name="好_其他部门(按照总人口测算）—20080416_财力性转移支付2010年预算参考数" xfId="647"/>
    <cellStyle name="好_其他部门(按照总人口测算）—20080416_民生政策最低支出需求" xfId="648"/>
    <cellStyle name="好_其他部门(按照总人口测算）—20080416_民生政策最低支出需求_财力性转移支付2010年预算参考数" xfId="649"/>
    <cellStyle name="好_其他部门(按照总人口测算）—20080416_县市旗测算-新科目（含人口规模效应）" xfId="650"/>
    <cellStyle name="好_其他部门(按照总人口测算）—20080416_县市旗测算-新科目（含人口规模效应）_财力性转移支付2010年预算参考数" xfId="651"/>
    <cellStyle name="好_青海 缺口县区测算(地方填报)" xfId="652"/>
    <cellStyle name="好_青海 缺口县区测算(地方填报)_财力性转移支付2010年预算参考数" xfId="653"/>
    <cellStyle name="好_缺口县区测算" xfId="654"/>
    <cellStyle name="好_缺口县区测算（11.13）" xfId="655"/>
    <cellStyle name="好_缺口县区测算（11.13）_财力性转移支付2010年预算参考数" xfId="656"/>
    <cellStyle name="好_缺口县区测算(按2007支出增长25%测算)" xfId="657"/>
    <cellStyle name="好_缺口县区测算(按2007支出增长25%测算)_财力性转移支付2010年预算参考数" xfId="658"/>
    <cellStyle name="好_缺口县区测算(按核定人数)" xfId="659"/>
    <cellStyle name="好_缺口县区测算(按核定人数)_财力性转移支付2010年预算参考数" xfId="660"/>
    <cellStyle name="好_缺口县区测算(财政部标准)" xfId="661"/>
    <cellStyle name="好_缺口县区测算(财政部标准)_财力性转移支付2010年预算参考数" xfId="662"/>
    <cellStyle name="好_缺口县区测算_财力性转移支付2010年预算参考数" xfId="663"/>
    <cellStyle name="好_人员工资和公用经费" xfId="664"/>
    <cellStyle name="好_人员工资和公用经费_财力性转移支付2010年预算参考数" xfId="665"/>
    <cellStyle name="好_人员工资和公用经费2" xfId="666"/>
    <cellStyle name="好_人员工资和公用经费2_财力性转移支付2010年预算参考数" xfId="667"/>
    <cellStyle name="好_人员工资和公用经费3" xfId="668"/>
    <cellStyle name="好_人员工资和公用经费3_财力性转移支付2010年预算参考数" xfId="669"/>
    <cellStyle name="好_山东省民生支出标准" xfId="670"/>
    <cellStyle name="好_山东省民生支出标准_财力性转移支付2010年预算参考数" xfId="671"/>
    <cellStyle name="好_社保处下达区县2015年指标（第二批）" xfId="672"/>
    <cellStyle name="好_市辖区测算20080510" xfId="673"/>
    <cellStyle name="好_市辖区测算20080510_不含人员经费系数" xfId="674"/>
    <cellStyle name="好_市辖区测算20080510_不含人员经费系数_财力性转移支付2010年预算参考数" xfId="675"/>
    <cellStyle name="好_市辖区测算20080510_财力性转移支付2010年预算参考数" xfId="676"/>
    <cellStyle name="好_市辖区测算20080510_民生政策最低支出需求" xfId="677"/>
    <cellStyle name="好_市辖区测算20080510_民生政策最低支出需求_财力性转移支付2010年预算参考数" xfId="678"/>
    <cellStyle name="好_市辖区测算20080510_县市旗测算-新科目（含人口规模效应）" xfId="679"/>
    <cellStyle name="好_市辖区测算20080510_县市旗测算-新科目（含人口规模效应）_财力性转移支付2010年预算参考数" xfId="680"/>
    <cellStyle name="好_市辖区测算-新科目（20080626）" xfId="681"/>
    <cellStyle name="好_市辖区测算-新科目（20080626）_不含人员经费系数" xfId="682"/>
    <cellStyle name="好_市辖区测算-新科目（20080626）_不含人员经费系数_财力性转移支付2010年预算参考数" xfId="683"/>
    <cellStyle name="好_市辖区测算-新科目（20080626）_财力性转移支付2010年预算参考数" xfId="684"/>
    <cellStyle name="好_市辖区测算-新科目（20080626）_民生政策最低支出需求" xfId="685"/>
    <cellStyle name="好_市辖区测算-新科目（20080626）_民生政策最低支出需求_财力性转移支付2010年预算参考数" xfId="686"/>
    <cellStyle name="好_市辖区测算-新科目（20080626）_县市旗测算-新科目（含人口规模效应）" xfId="687"/>
    <cellStyle name="好_市辖区测算-新科目（20080626）_县市旗测算-新科目（含人口规模效应）_财力性转移支付2010年预算参考数" xfId="688"/>
    <cellStyle name="好_数据--基础数据--预算组--2015年人代会预算部分--2015.01.20--人代会前第6稿--按姚局意见改--调市级项级明细" xfId="689"/>
    <cellStyle name="好_数据--基础数据--预算组--2015年人代会预算部分--2015.01.20--人代会前第6稿--按姚局意见改--调市级项级明细_区县政府预算公开整改--表" xfId="690"/>
    <cellStyle name="好_同德" xfId="691"/>
    <cellStyle name="好_同德_财力性转移支付2010年预算参考数" xfId="692"/>
    <cellStyle name="好_危改资金测算" xfId="693"/>
    <cellStyle name="好_危改资金测算_财力性转移支付2010年预算参考数" xfId="694"/>
    <cellStyle name="好_卫生(按照总人口测算）—20080416" xfId="695"/>
    <cellStyle name="好_卫生(按照总人口测算）—20080416_不含人员经费系数" xfId="696"/>
    <cellStyle name="好_卫生(按照总人口测算）—20080416_不含人员经费系数_财力性转移支付2010年预算参考数" xfId="697"/>
    <cellStyle name="好_卫生(按照总人口测算）—20080416_财力性转移支付2010年预算参考数" xfId="698"/>
    <cellStyle name="好_卫生(按照总人口测算）—20080416_民生政策最低支出需求" xfId="699"/>
    <cellStyle name="好_卫生(按照总人口测算）—20080416_民生政策最低支出需求_财力性转移支付2010年预算参考数" xfId="700"/>
    <cellStyle name="好_卫生(按照总人口测算）—20080416_县市旗测算-新科目（含人口规模效应）" xfId="701"/>
    <cellStyle name="好_卫生(按照总人口测算）—20080416_县市旗测算-新科目（含人口规模效应）_财力性转移支付2010年预算参考数" xfId="702"/>
    <cellStyle name="好_卫生部门" xfId="703"/>
    <cellStyle name="好_卫生部门_财力性转移支付2010年预算参考数" xfId="704"/>
    <cellStyle name="好_文体广播部门" xfId="705"/>
    <cellStyle name="好_文体广播事业(按照总人口测算）—20080416" xfId="706"/>
    <cellStyle name="好_文体广播事业(按照总人口测算）—20080416_不含人员经费系数" xfId="707"/>
    <cellStyle name="好_文体广播事业(按照总人口测算）—20080416_不含人员经费系数_财力性转移支付2010年预算参考数" xfId="708"/>
    <cellStyle name="好_文体广播事业(按照总人口测算）—20080416_财力性转移支付2010年预算参考数" xfId="709"/>
    <cellStyle name="好_文体广播事业(按照总人口测算）—20080416_民生政策最低支出需求" xfId="710"/>
    <cellStyle name="好_文体广播事业(按照总人口测算）—20080416_民生政策最低支出需求_财力性转移支付2010年预算参考数" xfId="711"/>
    <cellStyle name="好_文体广播事业(按照总人口测算）—20080416_县市旗测算-新科目（含人口规模效应）" xfId="712"/>
    <cellStyle name="好_文体广播事业(按照总人口测算）—20080416_县市旗测算-新科目（含人口规模效应）_财力性转移支付2010年预算参考数" xfId="713"/>
    <cellStyle name="好_县区合并测算20080421" xfId="714"/>
    <cellStyle name="好_县区合并测算20080421_不含人员经费系数" xfId="715"/>
    <cellStyle name="好_县区合并测算20080421_不含人员经费系数_财力性转移支付2010年预算参考数" xfId="716"/>
    <cellStyle name="好_县区合并测算20080421_财力性转移支付2010年预算参考数" xfId="717"/>
    <cellStyle name="好_县区合并测算20080421_民生政策最低支出需求" xfId="718"/>
    <cellStyle name="好_县区合并测算20080421_民生政策最低支出需求_财力性转移支付2010年预算参考数" xfId="719"/>
    <cellStyle name="好_县区合并测算20080421_县市旗测算-新科目（含人口规模效应）" xfId="720"/>
    <cellStyle name="好_县区合并测算20080421_县市旗测算-新科目（含人口规模效应）_财力性转移支付2010年预算参考数" xfId="721"/>
    <cellStyle name="好_县区合并测算20080423(按照各省比重）" xfId="722"/>
    <cellStyle name="好_县区合并测算20080423(按照各省比重）_不含人员经费系数" xfId="723"/>
    <cellStyle name="好_县区合并测算20080423(按照各省比重）_不含人员经费系数_财力性转移支付2010年预算参考数" xfId="724"/>
    <cellStyle name="好_县区合并测算20080423(按照各省比重）_财力性转移支付2010年预算参考数" xfId="725"/>
    <cellStyle name="好_县区合并测算20080423(按照各省比重）_民生政策最低支出需求" xfId="726"/>
    <cellStyle name="好_县区合并测算20080423(按照各省比重）_民生政策最低支出需求_财力性转移支付2010年预算参考数" xfId="727"/>
    <cellStyle name="好_县区合并测算20080423(按照各省比重）_县市旗测算-新科目（含人口规模效应）" xfId="728"/>
    <cellStyle name="好_县区合并测算20080423(按照各省比重）_县市旗测算-新科目（含人口规模效应）_财力性转移支付2010年预算参考数" xfId="729"/>
    <cellStyle name="好_县市旗测算20080508" xfId="730"/>
    <cellStyle name="好_县市旗测算20080508_不含人员经费系数" xfId="731"/>
    <cellStyle name="好_县市旗测算20080508_不含人员经费系数_财力性转移支付2010年预算参考数" xfId="732"/>
    <cellStyle name="好_县市旗测算20080508_财力性转移支付2010年预算参考数" xfId="733"/>
    <cellStyle name="好_县市旗测算20080508_民生政策最低支出需求" xfId="734"/>
    <cellStyle name="好_县市旗测算20080508_民生政策最低支出需求_财力性转移支付2010年预算参考数" xfId="735"/>
    <cellStyle name="好_县市旗测算20080508_县市旗测算-新科目（含人口规模效应）" xfId="736"/>
    <cellStyle name="好_县市旗测算20080508_县市旗测算-新科目（含人口规模效应）_财力性转移支付2010年预算参考数" xfId="737"/>
    <cellStyle name="好_县市旗测算-新科目（20080626）" xfId="738"/>
    <cellStyle name="好_县市旗测算-新科目（20080626）_不含人员经费系数" xfId="739"/>
    <cellStyle name="好_县市旗测算-新科目（20080626）_不含人员经费系数_财力性转移支付2010年预算参考数" xfId="740"/>
    <cellStyle name="好_县市旗测算-新科目（20080626）_财力性转移支付2010年预算参考数" xfId="741"/>
    <cellStyle name="好_县市旗测算-新科目（20080626）_民生政策最低支出需求" xfId="742"/>
    <cellStyle name="好_县市旗测算-新科目（20080626）_民生政策最低支出需求_财力性转移支付2010年预算参考数" xfId="743"/>
    <cellStyle name="好_县市旗测算-新科目（20080626）_县市旗测算-新科目（含人口规模效应）" xfId="744"/>
    <cellStyle name="好_县市旗测算-新科目（20080626）_县市旗测算-新科目（含人口规模效应）_财力性转移支付2010年预算参考数" xfId="745"/>
    <cellStyle name="好_县市旗测算-新科目（20080627）" xfId="746"/>
    <cellStyle name="好_县市旗测算-新科目（20080627）_不含人员经费系数" xfId="747"/>
    <cellStyle name="好_县市旗测算-新科目（20080627）_不含人员经费系数_财力性转移支付2010年预算参考数" xfId="748"/>
    <cellStyle name="好_县市旗测算-新科目（20080627）_财力性转移支付2010年预算参考数" xfId="749"/>
    <cellStyle name="好_县市旗测算-新科目（20080627）_民生政策最低支出需求" xfId="750"/>
    <cellStyle name="好_县市旗测算-新科目（20080627）_民生政策最低支出需求_财力性转移支付2010年预算参考数" xfId="751"/>
    <cellStyle name="好_县市旗测算-新科目（20080627）_县市旗测算-新科目（含人口规模效应）" xfId="752"/>
    <cellStyle name="好_县市旗测算-新科目（20080627）_县市旗测算-新科目（含人口规模效应）_财力性转移支付2010年预算参考数" xfId="753"/>
    <cellStyle name="好_行政(燃修费)" xfId="754"/>
    <cellStyle name="好_行政(燃修费)_不含人员经费系数" xfId="755"/>
    <cellStyle name="好_行政(燃修费)_不含人员经费系数_财力性转移支付2010年预算参考数" xfId="756"/>
    <cellStyle name="好_行政(燃修费)_财力性转移支付2010年预算参考数" xfId="757"/>
    <cellStyle name="好_行政(燃修费)_民生政策最低支出需求" xfId="758"/>
    <cellStyle name="好_行政(燃修费)_民生政策最低支出需求_财力性转移支付2010年预算参考数" xfId="759"/>
    <cellStyle name="好_行政(燃修费)_县市旗测算-新科目（含人口规模效应）" xfId="760"/>
    <cellStyle name="好_行政(燃修费)_县市旗测算-新科目（含人口规模效应）_财力性转移支付2010年预算参考数" xfId="761"/>
    <cellStyle name="好_行政（人员）" xfId="762"/>
    <cellStyle name="好_行政（人员）_不含人员经费系数" xfId="763"/>
    <cellStyle name="好_行政（人员）_不含人员经费系数_财力性转移支付2010年预算参考数" xfId="764"/>
    <cellStyle name="好_行政（人员）_财力性转移支付2010年预算参考数" xfId="765"/>
    <cellStyle name="好_行政（人员）_民生政策最低支出需求" xfId="766"/>
    <cellStyle name="好_行政（人员）_民生政策最低支出需求_财力性转移支付2010年预算参考数" xfId="767"/>
    <cellStyle name="好_行政（人员）_县市旗测算-新科目（含人口规模效应）" xfId="768"/>
    <cellStyle name="好_行政（人员）_县市旗测算-新科目（含人口规模效应）_财力性转移支付2010年预算参考数" xfId="769"/>
    <cellStyle name="好_行政公检法测算" xfId="770"/>
    <cellStyle name="好_行政公检法测算_不含人员经费系数" xfId="771"/>
    <cellStyle name="好_行政公检法测算_不含人员经费系数_财力性转移支付2010年预算参考数" xfId="772"/>
    <cellStyle name="好_行政公检法测算_财力性转移支付2010年预算参考数" xfId="773"/>
    <cellStyle name="好_行政公检法测算_民生政策最低支出需求" xfId="774"/>
    <cellStyle name="好_行政公检法测算_民生政策最低支出需求_财力性转移支付2010年预算参考数" xfId="775"/>
    <cellStyle name="好_行政公检法测算_县市旗测算-新科目（含人口规模效应）" xfId="776"/>
    <cellStyle name="好_行政公检法测算_县市旗测算-新科目（含人口规模效应）_财力性转移支付2010年预算参考数" xfId="777"/>
    <cellStyle name="好_一般预算支出口径剔除表" xfId="778"/>
    <cellStyle name="好_一般预算支出口径剔除表_财力性转移支付2010年预算参考数" xfId="779"/>
    <cellStyle name="好_云南 缺口县区测算(地方填报)" xfId="780"/>
    <cellStyle name="好_云南 缺口县区测算(地方填报)_财力性转移支付2010年预算参考数" xfId="781"/>
    <cellStyle name="好_云南省2008年转移支付测算——州市本级考核部分及政策性测算" xfId="782"/>
    <cellStyle name="好_云南省2008年转移支付测算——州市本级考核部分及政策性测算_财力性转移支付2010年预算参考数" xfId="783"/>
    <cellStyle name="好_重点民生支出需求测算表社保（农村低保）081112" xfId="784"/>
    <cellStyle name="好_自行调整差异系数顺序" xfId="785"/>
    <cellStyle name="好_自行调整差异系数顺序_财力性转移支付2010年预算参考数" xfId="786"/>
    <cellStyle name="好_总人口" xfId="787"/>
    <cellStyle name="好_总人口_财力性转移支付2010年预算参考数" xfId="788"/>
    <cellStyle name="后继超级链接" xfId="789"/>
    <cellStyle name="后继超链接" xfId="790"/>
    <cellStyle name="汇总 2" xfId="791"/>
    <cellStyle name="货币 2" xfId="792"/>
    <cellStyle name="计算 2" xfId="793"/>
    <cellStyle name="检查单元格 2" xfId="794"/>
    <cellStyle name="解释性文本 2" xfId="795"/>
    <cellStyle name="警告文本 2" xfId="796"/>
    <cellStyle name="链接单元格 2" xfId="797"/>
    <cellStyle name="霓付 [0]_ +Foil &amp; -FOIL &amp; PAPER" xfId="798"/>
    <cellStyle name="霓付_ +Foil &amp; -FOIL &amp; PAPER" xfId="799"/>
    <cellStyle name="烹拳 [0]_ +Foil &amp; -FOIL &amp; PAPER" xfId="800"/>
    <cellStyle name="烹拳_ +Foil &amp; -FOIL &amp; PAPER" xfId="801"/>
    <cellStyle name="普通_ 白土" xfId="802"/>
    <cellStyle name="千分位[0]_ 白土" xfId="803"/>
    <cellStyle name="千分位_ 白土" xfId="804"/>
    <cellStyle name="千位[0]_(人代会用)" xfId="805"/>
    <cellStyle name="千位_(人代会用)" xfId="806"/>
    <cellStyle name="千位分隔 2" xfId="807"/>
    <cellStyle name="千位分隔 3" xfId="808"/>
    <cellStyle name="千位分隔 4" xfId="809"/>
    <cellStyle name="千位分隔 5" xfId="810"/>
    <cellStyle name="千位分隔[0] 2" xfId="811"/>
    <cellStyle name="千位分隔[0] 3" xfId="812"/>
    <cellStyle name="千位分隔[0] 4" xfId="813"/>
    <cellStyle name="千位分季_新建 Microsoft Excel 工作表" xfId="814"/>
    <cellStyle name="钎霖_4岿角利" xfId="815"/>
    <cellStyle name="强调 1" xfId="816"/>
    <cellStyle name="强调 2" xfId="817"/>
    <cellStyle name="强调 3" xfId="818"/>
    <cellStyle name="强调文字颜色 1 2" xfId="819"/>
    <cellStyle name="强调文字颜色 2 2" xfId="820"/>
    <cellStyle name="强调文字颜色 3 2" xfId="821"/>
    <cellStyle name="强调文字颜色 4 2" xfId="822"/>
    <cellStyle name="强调文字颜色 5 2" xfId="823"/>
    <cellStyle name="强调文字颜色 6 2" xfId="824"/>
    <cellStyle name="适中 2" xfId="825"/>
    <cellStyle name="输出 2" xfId="826"/>
    <cellStyle name="输入 2" xfId="827"/>
    <cellStyle name="数字" xfId="828"/>
    <cellStyle name="未定义" xfId="829"/>
    <cellStyle name="小数" xfId="830"/>
    <cellStyle name="样式 1" xfId="831"/>
    <cellStyle name="注释 2" xfId="832"/>
    <cellStyle name="콤마 [0]_BOILER-CO1" xfId="833"/>
    <cellStyle name="콤마_BOILER-CO1" xfId="834"/>
    <cellStyle name="통화 [0]_BOILER-CO1" xfId="835"/>
    <cellStyle name="통화_BOILER-CO1" xfId="836"/>
    <cellStyle name="표준_0N-HANDLING " xfId="8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104775</xdr:rowOff>
    </xdr:from>
    <xdr:to>
      <xdr:col>1</xdr:col>
      <xdr:colOff>438150</xdr:colOff>
      <xdr:row>10</xdr:row>
      <xdr:rowOff>66675</xdr:rowOff>
    </xdr:to>
    <xdr:sp>
      <xdr:nvSpPr>
        <xdr:cNvPr id="20662" name="Text Box 1"/>
        <xdr:cNvSpPr txBox="1">
          <a:spLocks noChangeArrowheads="1"/>
        </xdr:cNvSpPr>
      </xdr:nvSpPr>
      <xdr:spPr>
        <a:xfrm>
          <a:off x="1619250" y="509587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2304;work&#12305;\1.&#39044;&#31639;\2025&#24180;\2025&#24180;&#25209;&#22797;\&#38468;&#20214;1.%20&#22825;&#27941;&#19996;&#30086;&#32508;&#21512;&#20445;&#31246;&#21306;&#31038;&#20250;&#21457;&#23637;&#23616;2025&#24180;&#24230;&#37096;&#38376;&#39044;&#31639;&#2287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WTFQPVQ"/>
      <sheetName val="1"/>
      <sheetName val="2"/>
      <sheetName val="3"/>
      <sheetName val="4"/>
      <sheetName val="5"/>
      <sheetName val="6"/>
      <sheetName val="7"/>
      <sheetName val="8"/>
      <sheetName val="9"/>
      <sheetName val="10"/>
      <sheetName val="11"/>
      <sheetName val="12"/>
    </sheetNames>
    <sheetDataSet>
      <sheetData sheetId="0"/>
      <sheetData sheetId="1"/>
      <sheetData sheetId="2"/>
      <sheetData sheetId="3"/>
      <sheetData sheetId="4"/>
      <sheetData sheetId="5">
        <row r="6">
          <cell r="D6">
            <v>0</v>
          </cell>
        </row>
        <row r="6">
          <cell r="G6">
            <v>6.0019</v>
          </cell>
        </row>
        <row r="7">
          <cell r="D7">
            <v>0</v>
          </cell>
        </row>
        <row r="7">
          <cell r="G7">
            <v>6.0019</v>
          </cell>
        </row>
        <row r="8">
          <cell r="D8">
            <v>0</v>
          </cell>
        </row>
        <row r="8">
          <cell r="G8">
            <v>6.0019</v>
          </cell>
        </row>
        <row r="11">
          <cell r="D11">
            <v>282.90507</v>
          </cell>
        </row>
        <row r="11">
          <cell r="G11">
            <v>0</v>
          </cell>
        </row>
        <row r="12">
          <cell r="D12">
            <v>499.1166</v>
          </cell>
        </row>
        <row r="12">
          <cell r="G12">
            <v>248.052</v>
          </cell>
        </row>
        <row r="13">
          <cell r="D13">
            <v>0</v>
          </cell>
        </row>
        <row r="13">
          <cell r="G13">
            <v>100</v>
          </cell>
        </row>
        <row r="14">
          <cell r="D14">
            <v>0</v>
          </cell>
        </row>
        <row r="14">
          <cell r="G14">
            <v>668.125612</v>
          </cell>
        </row>
        <row r="15">
          <cell r="D15">
            <v>0</v>
          </cell>
        </row>
        <row r="15">
          <cell r="G15">
            <v>668.125612</v>
          </cell>
        </row>
        <row r="16">
          <cell r="D16">
            <v>0</v>
          </cell>
        </row>
        <row r="16">
          <cell r="G16">
            <v>668.125612</v>
          </cell>
        </row>
        <row r="17">
          <cell r="D17">
            <v>362.622991</v>
          </cell>
        </row>
        <row r="17">
          <cell r="G17">
            <v>75.993591</v>
          </cell>
        </row>
        <row r="18">
          <cell r="D18">
            <v>362.622991</v>
          </cell>
        </row>
        <row r="18">
          <cell r="G18">
            <v>75.993591</v>
          </cell>
        </row>
        <row r="19">
          <cell r="D19">
            <v>362.622991</v>
          </cell>
        </row>
        <row r="20">
          <cell r="D20">
            <v>0</v>
          </cell>
        </row>
        <row r="20">
          <cell r="G20">
            <v>75.993591</v>
          </cell>
        </row>
        <row r="21">
          <cell r="D21">
            <v>0</v>
          </cell>
        </row>
        <row r="21">
          <cell r="G21">
            <v>143.5536</v>
          </cell>
        </row>
        <row r="22">
          <cell r="D22">
            <v>0</v>
          </cell>
        </row>
        <row r="22">
          <cell r="G22">
            <v>96.3531</v>
          </cell>
        </row>
        <row r="23">
          <cell r="D23">
            <v>0</v>
          </cell>
        </row>
        <row r="23">
          <cell r="G23">
            <v>96.3531</v>
          </cell>
        </row>
        <row r="24">
          <cell r="D24">
            <v>0</v>
          </cell>
        </row>
        <row r="24">
          <cell r="G24">
            <v>47.2005</v>
          </cell>
        </row>
        <row r="25">
          <cell r="D25">
            <v>0</v>
          </cell>
        </row>
        <row r="25">
          <cell r="G25">
            <v>34</v>
          </cell>
        </row>
        <row r="26">
          <cell r="D26">
            <v>0</v>
          </cell>
        </row>
        <row r="26">
          <cell r="G26">
            <v>0</v>
          </cell>
        </row>
        <row r="27">
          <cell r="D27">
            <v>0</v>
          </cell>
        </row>
        <row r="27">
          <cell r="G27">
            <v>13.2005</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20" workbookViewId="0">
      <selection activeCell="A1" sqref="A1"/>
    </sheetView>
  </sheetViews>
  <sheetFormatPr defaultColWidth="9.33333333333333" defaultRowHeight="11.25"/>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9"/>
  <sheetViews>
    <sheetView view="pageBreakPreview" zoomScaleNormal="100" topLeftCell="A4" workbookViewId="0">
      <selection activeCell="F7" sqref="F7"/>
    </sheetView>
  </sheetViews>
  <sheetFormatPr defaultColWidth="9.16666666666667" defaultRowHeight="27.75" customHeight="1"/>
  <cols>
    <col min="1" max="1" width="18.8333333333333" style="1" customWidth="1"/>
    <col min="2" max="2" width="26.5" style="1" customWidth="1"/>
    <col min="3" max="3" width="19.3333333333333" style="1" customWidth="1"/>
    <col min="4" max="4" width="33.5" style="1" customWidth="1"/>
    <col min="5" max="5" width="17.1666666666667" style="61" customWidth="1"/>
    <col min="6" max="6" width="53.3333333333333" style="1" customWidth="1"/>
    <col min="7" max="7" width="46" style="1" customWidth="1"/>
    <col min="8" max="243" width="7.66666666666667" style="1" customWidth="1"/>
    <col min="244" max="16384" width="9.16666666666667" style="6"/>
  </cols>
  <sheetData>
    <row r="1" s="1" customFormat="1" customHeight="1" spans="1:256">
      <c r="A1" s="7" t="s">
        <v>192</v>
      </c>
      <c r="B1" s="7"/>
      <c r="E1" s="61"/>
      <c r="IJ1" s="6"/>
      <c r="IK1" s="6"/>
      <c r="IL1" s="6"/>
      <c r="IM1" s="6"/>
      <c r="IN1" s="6"/>
      <c r="IO1" s="6"/>
      <c r="IP1" s="6"/>
      <c r="IQ1" s="6"/>
      <c r="IR1" s="6"/>
      <c r="IS1" s="6"/>
      <c r="IT1" s="6"/>
      <c r="IU1" s="6"/>
      <c r="IV1" s="6"/>
    </row>
    <row r="2" s="2" customFormat="1" ht="34.5" customHeight="1" spans="1:1">
      <c r="A2" s="2" t="s">
        <v>193</v>
      </c>
    </row>
    <row r="3" s="3" customFormat="1" ht="30" customHeight="1" spans="1:6">
      <c r="A3" s="9" t="s">
        <v>2</v>
      </c>
      <c r="F3" s="3" t="s">
        <v>3</v>
      </c>
    </row>
    <row r="4" s="4" customFormat="1" ht="40.15" customHeight="1" spans="1:243">
      <c r="A4" s="11" t="s">
        <v>194</v>
      </c>
      <c r="B4" s="11" t="s">
        <v>195</v>
      </c>
      <c r="C4" s="12" t="s">
        <v>196</v>
      </c>
      <c r="D4" s="12" t="s">
        <v>197</v>
      </c>
      <c r="E4" s="12" t="s">
        <v>198</v>
      </c>
      <c r="F4" s="14" t="s">
        <v>199</v>
      </c>
      <c r="G4" s="15" t="s">
        <v>200</v>
      </c>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row>
    <row r="5" s="1" customFormat="1" ht="129" customHeight="1" spans="1:256">
      <c r="A5" s="62" t="s">
        <v>201</v>
      </c>
      <c r="B5" s="63">
        <v>330101</v>
      </c>
      <c r="C5" s="64" t="s">
        <v>202</v>
      </c>
      <c r="D5" s="65" t="s">
        <v>203</v>
      </c>
      <c r="E5" s="66">
        <v>61.4084</v>
      </c>
      <c r="F5" s="67" t="s">
        <v>204</v>
      </c>
      <c r="G5" s="1" t="s">
        <v>205</v>
      </c>
      <c r="IJ5" s="6"/>
      <c r="IK5" s="6"/>
      <c r="IL5" s="6"/>
      <c r="IM5" s="6"/>
      <c r="IN5" s="6"/>
      <c r="IO5" s="6"/>
      <c r="IP5" s="6"/>
      <c r="IQ5" s="6"/>
      <c r="IR5" s="6"/>
      <c r="IS5" s="6"/>
      <c r="IT5" s="6"/>
      <c r="IU5" s="6"/>
      <c r="IV5" s="6"/>
    </row>
    <row r="6" s="1" customFormat="1" ht="210.95" customHeight="1" spans="1:256">
      <c r="A6" s="62" t="s">
        <v>206</v>
      </c>
      <c r="B6" s="63">
        <v>330101</v>
      </c>
      <c r="C6" s="64" t="s">
        <v>207</v>
      </c>
      <c r="D6" s="65" t="s">
        <v>208</v>
      </c>
      <c r="E6" s="66">
        <v>16.2143</v>
      </c>
      <c r="F6" s="67" t="s">
        <v>209</v>
      </c>
      <c r="G6" s="1" t="s">
        <v>205</v>
      </c>
      <c r="IJ6" s="6"/>
      <c r="IK6" s="6"/>
      <c r="IL6" s="6"/>
      <c r="IM6" s="6"/>
      <c r="IN6" s="6"/>
      <c r="IO6" s="6"/>
      <c r="IP6" s="6"/>
      <c r="IQ6" s="6"/>
      <c r="IR6" s="6"/>
      <c r="IS6" s="6"/>
      <c r="IT6" s="6"/>
      <c r="IU6" s="6"/>
      <c r="IV6" s="6"/>
    </row>
    <row r="7" s="1" customFormat="1" ht="63" customHeight="1" spans="1:256">
      <c r="A7" s="62" t="s">
        <v>206</v>
      </c>
      <c r="B7" s="63">
        <v>330101</v>
      </c>
      <c r="C7" s="64" t="s">
        <v>202</v>
      </c>
      <c r="D7" s="65" t="s">
        <v>210</v>
      </c>
      <c r="E7" s="68">
        <v>70.5</v>
      </c>
      <c r="F7" s="67" t="s">
        <v>211</v>
      </c>
      <c r="G7" s="1" t="s">
        <v>205</v>
      </c>
      <c r="IJ7" s="6"/>
      <c r="IK7" s="6"/>
      <c r="IL7" s="6"/>
      <c r="IM7" s="6"/>
      <c r="IN7" s="6"/>
      <c r="IO7" s="6"/>
      <c r="IP7" s="6"/>
      <c r="IQ7" s="6"/>
      <c r="IR7" s="6"/>
      <c r="IS7" s="6"/>
      <c r="IT7" s="6"/>
      <c r="IU7" s="6"/>
      <c r="IV7" s="6"/>
    </row>
    <row r="8" s="1" customFormat="1" ht="54" customHeight="1" spans="1:256">
      <c r="A8" s="62" t="s">
        <v>212</v>
      </c>
      <c r="B8" s="63">
        <v>330101</v>
      </c>
      <c r="C8" s="17" t="s">
        <v>213</v>
      </c>
      <c r="D8" s="64" t="s">
        <v>214</v>
      </c>
      <c r="E8" s="68">
        <v>0.48</v>
      </c>
      <c r="F8" s="67" t="s">
        <v>215</v>
      </c>
      <c r="G8" s="1" t="s">
        <v>205</v>
      </c>
      <c r="IJ8" s="6"/>
      <c r="IK8" s="6"/>
      <c r="IL8" s="6"/>
      <c r="IM8" s="6"/>
      <c r="IN8" s="6"/>
      <c r="IO8" s="6"/>
      <c r="IP8" s="6"/>
      <c r="IQ8" s="6"/>
      <c r="IR8" s="6"/>
      <c r="IS8" s="6"/>
      <c r="IT8" s="6"/>
      <c r="IU8" s="6"/>
      <c r="IV8" s="6"/>
    </row>
    <row r="9" s="1" customFormat="1" ht="59.1" customHeight="1" spans="1:256">
      <c r="A9" s="62" t="s">
        <v>216</v>
      </c>
      <c r="B9" s="62">
        <v>330201</v>
      </c>
      <c r="C9" s="17" t="s">
        <v>202</v>
      </c>
      <c r="D9" s="18" t="s">
        <v>217</v>
      </c>
      <c r="E9" s="69">
        <v>224.614584</v>
      </c>
      <c r="F9" s="70" t="s">
        <v>218</v>
      </c>
      <c r="G9" s="1" t="s">
        <v>205</v>
      </c>
      <c r="IJ9" s="6"/>
      <c r="IK9" s="6"/>
      <c r="IL9" s="6"/>
      <c r="IM9" s="6"/>
      <c r="IN9" s="6"/>
      <c r="IO9" s="6"/>
      <c r="IP9" s="6"/>
      <c r="IQ9" s="6"/>
      <c r="IR9" s="6"/>
      <c r="IS9" s="6"/>
      <c r="IT9" s="6"/>
      <c r="IU9" s="6"/>
      <c r="IV9" s="6"/>
    </row>
    <row r="10" s="1" customFormat="1" ht="54.95" customHeight="1" spans="1:256">
      <c r="A10" s="62" t="s">
        <v>216</v>
      </c>
      <c r="B10" s="62">
        <v>330201</v>
      </c>
      <c r="C10" s="17" t="s">
        <v>213</v>
      </c>
      <c r="D10" s="18" t="s">
        <v>217</v>
      </c>
      <c r="E10" s="69">
        <v>47.2655</v>
      </c>
      <c r="F10" s="70" t="s">
        <v>219</v>
      </c>
      <c r="G10" s="1" t="s">
        <v>205</v>
      </c>
      <c r="IJ10" s="6"/>
      <c r="IK10" s="6"/>
      <c r="IL10" s="6"/>
      <c r="IM10" s="6"/>
      <c r="IN10" s="6"/>
      <c r="IO10" s="6"/>
      <c r="IP10" s="6"/>
      <c r="IQ10" s="6"/>
      <c r="IR10" s="6"/>
      <c r="IS10" s="6"/>
      <c r="IT10" s="6"/>
      <c r="IU10" s="6"/>
      <c r="IV10" s="6"/>
    </row>
    <row r="11" s="1" customFormat="1" ht="54.95" customHeight="1" spans="1:256">
      <c r="A11" s="62" t="s">
        <v>216</v>
      </c>
      <c r="B11" s="62">
        <v>330201</v>
      </c>
      <c r="C11" s="17" t="s">
        <v>207</v>
      </c>
      <c r="D11" s="18" t="s">
        <v>220</v>
      </c>
      <c r="E11" s="69">
        <v>85</v>
      </c>
      <c r="F11" s="70" t="s">
        <v>221</v>
      </c>
      <c r="IJ11" s="6"/>
      <c r="IK11" s="6"/>
      <c r="IL11" s="6"/>
      <c r="IM11" s="6"/>
      <c r="IN11" s="6"/>
      <c r="IO11" s="6"/>
      <c r="IP11" s="6"/>
      <c r="IQ11" s="6"/>
      <c r="IR11" s="6"/>
      <c r="IS11" s="6"/>
      <c r="IT11" s="6"/>
      <c r="IU11" s="6"/>
      <c r="IV11" s="6"/>
    </row>
    <row r="12" s="1" customFormat="1" ht="57" customHeight="1" spans="1:256">
      <c r="A12" s="62" t="s">
        <v>216</v>
      </c>
      <c r="B12" s="62">
        <v>330201</v>
      </c>
      <c r="C12" s="17" t="s">
        <v>213</v>
      </c>
      <c r="D12" s="18" t="s">
        <v>217</v>
      </c>
      <c r="E12" s="69">
        <v>9.02</v>
      </c>
      <c r="F12" s="70" t="s">
        <v>222</v>
      </c>
      <c r="IJ12" s="6"/>
      <c r="IK12" s="6"/>
      <c r="IL12" s="6"/>
      <c r="IM12" s="6"/>
      <c r="IN12" s="6"/>
      <c r="IO12" s="6"/>
      <c r="IP12" s="6"/>
      <c r="IQ12" s="6"/>
      <c r="IR12" s="6"/>
      <c r="IS12" s="6"/>
      <c r="IT12" s="6"/>
      <c r="IU12" s="6"/>
      <c r="IV12" s="6"/>
    </row>
    <row r="13" s="1" customFormat="1" ht="53.1" customHeight="1" spans="1:256">
      <c r="A13" s="12">
        <v>2050201</v>
      </c>
      <c r="B13" s="12">
        <v>330301</v>
      </c>
      <c r="C13" s="17" t="s">
        <v>202</v>
      </c>
      <c r="D13" s="18" t="s">
        <v>132</v>
      </c>
      <c r="E13" s="71">
        <v>123.20266</v>
      </c>
      <c r="F13" s="70" t="s">
        <v>223</v>
      </c>
      <c r="IJ13" s="6"/>
      <c r="IK13" s="6"/>
      <c r="IL13" s="6"/>
      <c r="IM13" s="6"/>
      <c r="IN13" s="6"/>
      <c r="IO13" s="6"/>
      <c r="IP13" s="6"/>
      <c r="IQ13" s="6"/>
      <c r="IR13" s="6"/>
      <c r="IS13" s="6"/>
      <c r="IT13" s="6"/>
      <c r="IU13" s="6"/>
      <c r="IV13" s="6"/>
    </row>
    <row r="14" s="1" customFormat="1" ht="39" customHeight="1" spans="1:256">
      <c r="A14" s="12">
        <v>2050201</v>
      </c>
      <c r="B14" s="12">
        <v>330301</v>
      </c>
      <c r="C14" s="17" t="s">
        <v>213</v>
      </c>
      <c r="D14" s="18" t="s">
        <v>132</v>
      </c>
      <c r="E14" s="71">
        <v>1.5</v>
      </c>
      <c r="F14" s="70" t="s">
        <v>224</v>
      </c>
      <c r="IJ14" s="6"/>
      <c r="IK14" s="6"/>
      <c r="IL14" s="6"/>
      <c r="IM14" s="6"/>
      <c r="IN14" s="6"/>
      <c r="IO14" s="6"/>
      <c r="IP14" s="6"/>
      <c r="IQ14" s="6"/>
      <c r="IR14" s="6"/>
      <c r="IS14" s="6"/>
      <c r="IT14" s="6"/>
      <c r="IU14" s="6"/>
      <c r="IV14" s="6"/>
    </row>
    <row r="15" s="1" customFormat="1" ht="39" customHeight="1" spans="1:256">
      <c r="A15" s="12">
        <v>2050201</v>
      </c>
      <c r="B15" s="12">
        <v>330301</v>
      </c>
      <c r="C15" s="17" t="s">
        <v>213</v>
      </c>
      <c r="D15" s="18" t="s">
        <v>132</v>
      </c>
      <c r="E15" s="71">
        <v>1.5</v>
      </c>
      <c r="F15" s="70" t="s">
        <v>225</v>
      </c>
      <c r="IJ15" s="6"/>
      <c r="IK15" s="6"/>
      <c r="IL15" s="6"/>
      <c r="IM15" s="6"/>
      <c r="IN15" s="6"/>
      <c r="IO15" s="6"/>
      <c r="IP15" s="6"/>
      <c r="IQ15" s="6"/>
      <c r="IR15" s="6"/>
      <c r="IS15" s="6"/>
      <c r="IT15" s="6"/>
      <c r="IU15" s="6"/>
      <c r="IV15" s="6"/>
    </row>
    <row r="16" s="1" customFormat="1" ht="39" customHeight="1" spans="1:256">
      <c r="A16" s="12">
        <v>2050201</v>
      </c>
      <c r="B16" s="12">
        <v>330301</v>
      </c>
      <c r="C16" s="17" t="s">
        <v>213</v>
      </c>
      <c r="D16" s="18" t="s">
        <v>132</v>
      </c>
      <c r="E16" s="71">
        <v>1</v>
      </c>
      <c r="F16" s="70" t="s">
        <v>226</v>
      </c>
      <c r="IJ16" s="6"/>
      <c r="IK16" s="6"/>
      <c r="IL16" s="6"/>
      <c r="IM16" s="6"/>
      <c r="IN16" s="6"/>
      <c r="IO16" s="6"/>
      <c r="IP16" s="6"/>
      <c r="IQ16" s="6"/>
      <c r="IR16" s="6"/>
      <c r="IS16" s="6"/>
      <c r="IT16" s="6"/>
      <c r="IU16" s="6"/>
      <c r="IV16" s="6"/>
    </row>
    <row r="17" s="1" customFormat="1" ht="39" customHeight="1" spans="1:256">
      <c r="A17" s="12">
        <v>2050201</v>
      </c>
      <c r="B17" s="12">
        <v>330301</v>
      </c>
      <c r="C17" s="17" t="s">
        <v>213</v>
      </c>
      <c r="D17" s="18" t="s">
        <v>132</v>
      </c>
      <c r="E17" s="71">
        <v>1</v>
      </c>
      <c r="F17" s="70" t="s">
        <v>227</v>
      </c>
      <c r="IJ17" s="6"/>
      <c r="IK17" s="6"/>
      <c r="IL17" s="6"/>
      <c r="IM17" s="6"/>
      <c r="IN17" s="6"/>
      <c r="IO17" s="6"/>
      <c r="IP17" s="6"/>
      <c r="IQ17" s="6"/>
      <c r="IR17" s="6"/>
      <c r="IS17" s="6"/>
      <c r="IT17" s="6"/>
      <c r="IU17" s="6"/>
      <c r="IV17" s="6"/>
    </row>
    <row r="18" s="1" customFormat="1" ht="35.1" customHeight="1" spans="1:256">
      <c r="A18" s="12">
        <v>2050201</v>
      </c>
      <c r="B18" s="12">
        <v>330301</v>
      </c>
      <c r="C18" s="17" t="s">
        <v>213</v>
      </c>
      <c r="D18" s="18" t="s">
        <v>132</v>
      </c>
      <c r="E18" s="71">
        <v>2.5</v>
      </c>
      <c r="F18" s="70" t="s">
        <v>228</v>
      </c>
      <c r="IJ18" s="6"/>
      <c r="IK18" s="6"/>
      <c r="IL18" s="6"/>
      <c r="IM18" s="6"/>
      <c r="IN18" s="6"/>
      <c r="IO18" s="6"/>
      <c r="IP18" s="6"/>
      <c r="IQ18" s="6"/>
      <c r="IR18" s="6"/>
      <c r="IS18" s="6"/>
      <c r="IT18" s="6"/>
      <c r="IU18" s="6"/>
      <c r="IV18" s="6"/>
    </row>
    <row r="19" s="1" customFormat="1" ht="35.1" customHeight="1" spans="1:256">
      <c r="A19" s="65"/>
      <c r="B19" s="65"/>
      <c r="C19" s="72"/>
      <c r="D19" s="73" t="s">
        <v>50</v>
      </c>
      <c r="E19" s="68">
        <f>SUM(E5:E18)</f>
        <v>645.205444</v>
      </c>
      <c r="F19" s="74"/>
      <c r="IJ19" s="6"/>
      <c r="IK19" s="6"/>
      <c r="IL19" s="6"/>
      <c r="IM19" s="6"/>
      <c r="IN19" s="6"/>
      <c r="IO19" s="6"/>
      <c r="IP19" s="6"/>
      <c r="IQ19" s="6"/>
      <c r="IR19" s="6"/>
      <c r="IS19" s="6"/>
      <c r="IT19" s="6"/>
      <c r="IU19" s="6"/>
      <c r="IV19" s="6"/>
    </row>
  </sheetData>
  <mergeCells count="1">
    <mergeCell ref="A2:F2"/>
  </mergeCells>
  <pageMargins left="0.75" right="0.75" top="1" bottom="1" header="0.5" footer="0.5"/>
  <pageSetup paperSize="9" scale="6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topLeftCell="A6" workbookViewId="0">
      <selection activeCell="D7" sqref="D7"/>
    </sheetView>
  </sheetViews>
  <sheetFormatPr defaultColWidth="9.16666666666667" defaultRowHeight="27.75" customHeight="1"/>
  <cols>
    <col min="1" max="1" width="18.8333333333333" style="40" customWidth="1"/>
    <col min="2" max="2" width="31.1666666666667" style="40" customWidth="1"/>
    <col min="3" max="5" width="19.3333333333333" style="40" customWidth="1"/>
    <col min="6" max="243" width="7.66666666666667" style="40" customWidth="1"/>
  </cols>
  <sheetData>
    <row r="1" customHeight="1" spans="1:2">
      <c r="A1" s="41" t="s">
        <v>229</v>
      </c>
      <c r="B1" s="41"/>
    </row>
    <row r="2" s="37" customFormat="1" ht="34.5" customHeight="1" spans="1:5">
      <c r="A2" s="42" t="s">
        <v>230</v>
      </c>
      <c r="B2" s="42"/>
      <c r="C2" s="42"/>
      <c r="D2" s="42"/>
      <c r="E2" s="42"/>
    </row>
    <row r="3" s="38" customFormat="1" ht="30.75" customHeight="1" spans="1:5">
      <c r="A3" s="43" t="s">
        <v>2</v>
      </c>
      <c r="E3" s="38" t="s">
        <v>3</v>
      </c>
    </row>
    <row r="4" s="39" customFormat="1" ht="40.15" customHeight="1" spans="1:243">
      <c r="A4" s="44" t="s">
        <v>70</v>
      </c>
      <c r="B4" s="44" t="s">
        <v>71</v>
      </c>
      <c r="C4" s="45" t="s">
        <v>231</v>
      </c>
      <c r="D4" s="45"/>
      <c r="E4" s="45"/>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row>
    <row r="5" s="39" customFormat="1" ht="40.15" customHeight="1" spans="1:243">
      <c r="A5" s="47"/>
      <c r="B5" s="47"/>
      <c r="C5" s="44" t="s">
        <v>130</v>
      </c>
      <c r="D5" s="44" t="s">
        <v>73</v>
      </c>
      <c r="E5" s="44" t="s">
        <v>74</v>
      </c>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row>
    <row r="6" ht="45.75" customHeight="1" spans="1:5">
      <c r="A6" s="48"/>
      <c r="B6" s="49"/>
      <c r="C6" s="50"/>
      <c r="D6" s="51"/>
      <c r="E6" s="50"/>
    </row>
    <row r="7" ht="64.5" customHeight="1" spans="1:5">
      <c r="A7" s="52"/>
      <c r="B7" s="53"/>
      <c r="C7" s="50"/>
      <c r="D7" s="51"/>
      <c r="E7" s="50"/>
    </row>
    <row r="8" ht="53.25" customHeight="1" spans="1:5">
      <c r="A8" s="54"/>
      <c r="B8" s="55"/>
      <c r="C8" s="50"/>
      <c r="D8" s="51"/>
      <c r="E8" s="50"/>
    </row>
    <row r="9" ht="35.1" customHeight="1" spans="1:5">
      <c r="A9" s="56"/>
      <c r="B9" s="56"/>
      <c r="C9" s="57"/>
      <c r="D9" s="58"/>
      <c r="E9" s="58"/>
    </row>
    <row r="10" ht="35.1" customHeight="1" spans="1:5">
      <c r="A10" s="59"/>
      <c r="B10" s="59"/>
      <c r="C10" s="57"/>
      <c r="D10" s="58"/>
      <c r="E10" s="58"/>
    </row>
    <row r="11" ht="35.1" customHeight="1" spans="1:5">
      <c r="A11" s="53"/>
      <c r="B11" s="53"/>
      <c r="C11" s="57"/>
      <c r="D11" s="58"/>
      <c r="E11" s="58"/>
    </row>
    <row r="12" ht="35.1" customHeight="1" spans="1:5">
      <c r="A12" s="55"/>
      <c r="B12" s="55"/>
      <c r="C12" s="57"/>
      <c r="D12" s="58"/>
      <c r="E12" s="58"/>
    </row>
    <row r="13" ht="35.1" customHeight="1" spans="1:5">
      <c r="A13" s="56"/>
      <c r="B13" s="56"/>
      <c r="C13" s="57"/>
      <c r="D13" s="58"/>
      <c r="E13" s="58"/>
    </row>
    <row r="14" ht="35.1" customHeight="1" spans="1:5">
      <c r="A14" s="56"/>
      <c r="B14" s="56"/>
      <c r="C14" s="57"/>
      <c r="D14" s="58"/>
      <c r="E14" s="58"/>
    </row>
    <row r="15" ht="35.1" customHeight="1" spans="1:5">
      <c r="A15" s="56"/>
      <c r="B15" s="56" t="s">
        <v>182</v>
      </c>
      <c r="C15" s="57"/>
      <c r="D15" s="58"/>
      <c r="E15" s="58"/>
    </row>
    <row r="16" customHeight="1" spans="1:2">
      <c r="A16" s="60" t="s">
        <v>119</v>
      </c>
      <c r="B16" s="60"/>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view="pageBreakPreview" zoomScale="85" zoomScaleNormal="70" topLeftCell="A17" workbookViewId="0">
      <selection activeCell="D21" sqref="D21"/>
    </sheetView>
  </sheetViews>
  <sheetFormatPr defaultColWidth="17" defaultRowHeight="11.25"/>
  <cols>
    <col min="1" max="1" width="17" style="24"/>
    <col min="2" max="2" width="37.6666666666667" style="25" customWidth="1"/>
    <col min="3" max="12" width="17.8333333333333" style="24" customWidth="1"/>
    <col min="13" max="16384" width="17" style="24"/>
  </cols>
  <sheetData>
    <row r="1" ht="32.25" customHeight="1" spans="1:12">
      <c r="A1" s="26" t="s">
        <v>232</v>
      </c>
      <c r="B1" s="27"/>
      <c r="C1" s="26"/>
      <c r="D1" s="26"/>
      <c r="E1" s="26"/>
      <c r="F1" s="26"/>
      <c r="G1" s="26"/>
      <c r="H1" s="26"/>
      <c r="I1" s="26"/>
      <c r="J1" s="26"/>
      <c r="K1" s="26"/>
      <c r="L1" s="26"/>
    </row>
    <row r="2" ht="45" customHeight="1" spans="2:12">
      <c r="B2" s="28" t="s">
        <v>233</v>
      </c>
      <c r="C2" s="28"/>
      <c r="D2" s="28"/>
      <c r="E2" s="28"/>
      <c r="F2" s="28"/>
      <c r="G2" s="28"/>
      <c r="H2" s="28"/>
      <c r="I2" s="28"/>
      <c r="J2" s="28"/>
      <c r="K2" s="28"/>
      <c r="L2" s="28"/>
    </row>
    <row r="3" ht="24" customHeight="1" spans="1:12">
      <c r="A3" s="23" t="s">
        <v>2</v>
      </c>
      <c r="B3" s="29"/>
      <c r="C3" s="23"/>
      <c r="D3" s="23"/>
      <c r="E3" s="23"/>
      <c r="F3" s="23"/>
      <c r="G3" s="30"/>
      <c r="H3" s="30"/>
      <c r="I3" s="30"/>
      <c r="J3" s="30"/>
      <c r="K3" s="30"/>
      <c r="L3" s="30" t="s">
        <v>3</v>
      </c>
    </row>
    <row r="4" s="23" customFormat="1" ht="44.25" customHeight="1" spans="1:12">
      <c r="A4" s="31" t="s">
        <v>234</v>
      </c>
      <c r="B4" s="31" t="s">
        <v>235</v>
      </c>
      <c r="C4" s="31" t="s">
        <v>236</v>
      </c>
      <c r="D4" s="31" t="s">
        <v>50</v>
      </c>
      <c r="E4" s="31" t="s">
        <v>237</v>
      </c>
      <c r="F4" s="31"/>
      <c r="G4" s="31"/>
      <c r="H4" s="31" t="s">
        <v>238</v>
      </c>
      <c r="I4" s="31"/>
      <c r="J4" s="31"/>
      <c r="K4" s="32" t="s">
        <v>239</v>
      </c>
      <c r="L4" s="31" t="s">
        <v>63</v>
      </c>
    </row>
    <row r="5" s="23" customFormat="1" ht="44.25" customHeight="1" spans="1:12">
      <c r="A5" s="31"/>
      <c r="B5" s="31"/>
      <c r="C5" s="31"/>
      <c r="D5" s="31"/>
      <c r="E5" s="32" t="s">
        <v>240</v>
      </c>
      <c r="F5" s="32" t="s">
        <v>241</v>
      </c>
      <c r="G5" s="32" t="s">
        <v>242</v>
      </c>
      <c r="H5" s="32" t="s">
        <v>240</v>
      </c>
      <c r="I5" s="32" t="s">
        <v>241</v>
      </c>
      <c r="J5" s="32" t="s">
        <v>242</v>
      </c>
      <c r="K5" s="32"/>
      <c r="L5" s="31"/>
    </row>
    <row r="6" ht="60" customHeight="1" spans="1:12">
      <c r="A6" s="33" t="s">
        <v>243</v>
      </c>
      <c r="B6" s="34" t="s">
        <v>244</v>
      </c>
      <c r="C6" s="34" t="s">
        <v>64</v>
      </c>
      <c r="D6" s="35">
        <f>SUM(E6:L6)</f>
        <v>2.879</v>
      </c>
      <c r="E6" s="35">
        <v>2.879</v>
      </c>
      <c r="F6" s="36"/>
      <c r="G6" s="36"/>
      <c r="H6" s="36"/>
      <c r="I6" s="36"/>
      <c r="J6" s="36"/>
      <c r="K6" s="36"/>
      <c r="L6" s="36"/>
    </row>
    <row r="7" ht="60" customHeight="1" spans="1:12">
      <c r="A7" s="33" t="s">
        <v>243</v>
      </c>
      <c r="B7" s="34" t="s">
        <v>245</v>
      </c>
      <c r="C7" s="34" t="s">
        <v>64</v>
      </c>
      <c r="D7" s="35">
        <f t="shared" ref="D7:D18" si="0">SUM(E7:L7)</f>
        <v>69.604591</v>
      </c>
      <c r="E7" s="35">
        <v>69.604591</v>
      </c>
      <c r="F7" s="36"/>
      <c r="G7" s="36"/>
      <c r="H7" s="36"/>
      <c r="I7" s="36"/>
      <c r="J7" s="36"/>
      <c r="K7" s="36"/>
      <c r="L7" s="36"/>
    </row>
    <row r="8" ht="60" customHeight="1" spans="1:12">
      <c r="A8" s="33" t="s">
        <v>243</v>
      </c>
      <c r="B8" s="34" t="s">
        <v>246</v>
      </c>
      <c r="C8" s="34" t="s">
        <v>64</v>
      </c>
      <c r="D8" s="35">
        <f t="shared" si="0"/>
        <v>2.92</v>
      </c>
      <c r="E8" s="35">
        <v>2.92</v>
      </c>
      <c r="F8" s="36"/>
      <c r="G8" s="36"/>
      <c r="H8" s="36"/>
      <c r="I8" s="36"/>
      <c r="J8" s="36"/>
      <c r="K8" s="36"/>
      <c r="L8" s="36"/>
    </row>
    <row r="9" ht="60" customHeight="1" spans="1:12">
      <c r="A9" s="33" t="s">
        <v>243</v>
      </c>
      <c r="B9" s="34" t="s">
        <v>247</v>
      </c>
      <c r="C9" s="34" t="s">
        <v>64</v>
      </c>
      <c r="D9" s="35">
        <f t="shared" si="0"/>
        <v>6.0019</v>
      </c>
      <c r="E9" s="35">
        <v>6.0019</v>
      </c>
      <c r="F9" s="36"/>
      <c r="G9" s="36"/>
      <c r="H9" s="36"/>
      <c r="I9" s="36"/>
      <c r="J9" s="36"/>
      <c r="K9" s="36"/>
      <c r="L9" s="36"/>
    </row>
    <row r="10" ht="60" customHeight="1" spans="1:12">
      <c r="A10" s="33" t="s">
        <v>243</v>
      </c>
      <c r="B10" s="34" t="s">
        <v>248</v>
      </c>
      <c r="C10" s="34" t="s">
        <v>64</v>
      </c>
      <c r="D10" s="35">
        <f t="shared" si="0"/>
        <v>247.802</v>
      </c>
      <c r="E10" s="35">
        <v>247.802</v>
      </c>
      <c r="F10" s="36"/>
      <c r="G10" s="36"/>
      <c r="H10" s="36"/>
      <c r="I10" s="36"/>
      <c r="J10" s="36"/>
      <c r="K10" s="36"/>
      <c r="L10" s="36"/>
    </row>
    <row r="11" ht="60" customHeight="1" spans="1:12">
      <c r="A11" s="33" t="s">
        <v>243</v>
      </c>
      <c r="B11" s="34" t="s">
        <v>249</v>
      </c>
      <c r="C11" s="34" t="s">
        <v>64</v>
      </c>
      <c r="D11" s="35">
        <f t="shared" si="0"/>
        <v>0.25</v>
      </c>
      <c r="E11" s="35">
        <v>0.25</v>
      </c>
      <c r="F11" s="36"/>
      <c r="G11" s="36"/>
      <c r="H11" s="36"/>
      <c r="I11" s="36"/>
      <c r="J11" s="36"/>
      <c r="K11" s="36"/>
      <c r="L11" s="36"/>
    </row>
    <row r="12" ht="60" customHeight="1" spans="1:12">
      <c r="A12" s="33" t="s">
        <v>243</v>
      </c>
      <c r="B12" s="34" t="s">
        <v>203</v>
      </c>
      <c r="C12" s="34" t="s">
        <v>64</v>
      </c>
      <c r="D12" s="35">
        <f t="shared" si="0"/>
        <v>668.125612</v>
      </c>
      <c r="E12" s="35">
        <v>668.125612</v>
      </c>
      <c r="F12" s="36"/>
      <c r="G12" s="36"/>
      <c r="H12" s="36"/>
      <c r="I12" s="36"/>
      <c r="J12" s="36"/>
      <c r="K12" s="36"/>
      <c r="L12" s="36"/>
    </row>
    <row r="13" ht="60" customHeight="1" spans="1:12">
      <c r="A13" s="33" t="s">
        <v>243</v>
      </c>
      <c r="B13" s="34" t="s">
        <v>210</v>
      </c>
      <c r="C13" s="34" t="s">
        <v>64</v>
      </c>
      <c r="D13" s="35">
        <f t="shared" si="0"/>
        <v>70.8</v>
      </c>
      <c r="E13" s="35">
        <v>70.8</v>
      </c>
      <c r="F13" s="36"/>
      <c r="G13" s="36"/>
      <c r="H13" s="36"/>
      <c r="I13" s="36"/>
      <c r="J13" s="36"/>
      <c r="K13" s="36"/>
      <c r="L13" s="36"/>
    </row>
    <row r="14" ht="60" customHeight="1" spans="1:12">
      <c r="A14" s="33" t="s">
        <v>243</v>
      </c>
      <c r="B14" s="34" t="s">
        <v>250</v>
      </c>
      <c r="C14" s="34" t="s">
        <v>64</v>
      </c>
      <c r="D14" s="35">
        <f t="shared" si="0"/>
        <v>13.2005</v>
      </c>
      <c r="E14" s="35">
        <v>13.2005</v>
      </c>
      <c r="F14" s="36"/>
      <c r="G14" s="36"/>
      <c r="H14" s="36"/>
      <c r="I14" s="36"/>
      <c r="J14" s="36"/>
      <c r="K14" s="36"/>
      <c r="L14" s="36"/>
    </row>
    <row r="15" ht="60" customHeight="1" spans="1:12">
      <c r="A15" s="33" t="s">
        <v>243</v>
      </c>
      <c r="B15" s="34" t="s">
        <v>208</v>
      </c>
      <c r="C15" s="34" t="s">
        <v>64</v>
      </c>
      <c r="D15" s="35">
        <f t="shared" si="0"/>
        <v>25.5531</v>
      </c>
      <c r="E15" s="35">
        <v>25.5531</v>
      </c>
      <c r="F15" s="36"/>
      <c r="G15" s="36"/>
      <c r="H15" s="36"/>
      <c r="I15" s="36"/>
      <c r="J15" s="36"/>
      <c r="K15" s="36"/>
      <c r="L15" s="36"/>
    </row>
    <row r="16" ht="60" customHeight="1" spans="1:12">
      <c r="A16" s="33" t="s">
        <v>243</v>
      </c>
      <c r="B16" s="34" t="s">
        <v>251</v>
      </c>
      <c r="C16" s="34" t="s">
        <v>64</v>
      </c>
      <c r="D16" s="35">
        <f t="shared" si="0"/>
        <v>34</v>
      </c>
      <c r="E16" s="35">
        <v>34</v>
      </c>
      <c r="F16" s="36"/>
      <c r="G16" s="36"/>
      <c r="H16" s="36"/>
      <c r="I16" s="36"/>
      <c r="J16" s="36"/>
      <c r="K16" s="36"/>
      <c r="L16" s="36"/>
    </row>
    <row r="17" ht="60" customHeight="1" spans="1:12">
      <c r="A17" s="33" t="s">
        <v>243</v>
      </c>
      <c r="B17" s="34" t="s">
        <v>252</v>
      </c>
      <c r="C17" s="34" t="s">
        <v>64</v>
      </c>
      <c r="D17" s="35">
        <f t="shared" si="0"/>
        <v>0.59</v>
      </c>
      <c r="E17" s="35">
        <v>0.59</v>
      </c>
      <c r="F17" s="36"/>
      <c r="G17" s="36"/>
      <c r="H17" s="36"/>
      <c r="I17" s="36"/>
      <c r="J17" s="36"/>
      <c r="K17" s="36"/>
      <c r="L17" s="36"/>
    </row>
    <row r="18" ht="60" customHeight="1" spans="1:12">
      <c r="A18" s="33" t="s">
        <v>243</v>
      </c>
      <c r="B18" s="34" t="s">
        <v>220</v>
      </c>
      <c r="C18" s="34" t="s">
        <v>65</v>
      </c>
      <c r="D18" s="35">
        <f t="shared" si="0"/>
        <v>100</v>
      </c>
      <c r="E18" s="35">
        <v>100</v>
      </c>
      <c r="F18" s="36"/>
      <c r="G18" s="36"/>
      <c r="H18" s="36"/>
      <c r="I18" s="36"/>
      <c r="J18" s="36"/>
      <c r="K18" s="36"/>
      <c r="L18" s="36"/>
    </row>
    <row r="19" ht="60" customHeight="1" spans="1:12">
      <c r="A19" s="33" t="s">
        <v>243</v>
      </c>
      <c r="B19" s="34" t="s">
        <v>253</v>
      </c>
      <c r="C19" s="34" t="s">
        <v>65</v>
      </c>
      <c r="D19" s="35">
        <f>SUM(F19:L19)</f>
        <v>80</v>
      </c>
      <c r="E19" s="36"/>
      <c r="F19" s="36"/>
      <c r="G19" s="36"/>
      <c r="H19" s="36"/>
      <c r="I19" s="36"/>
      <c r="J19" s="36"/>
      <c r="K19" s="36"/>
      <c r="L19" s="35">
        <v>80</v>
      </c>
    </row>
    <row r="20" ht="60" customHeight="1" spans="1:12">
      <c r="A20" s="33" t="s">
        <v>243</v>
      </c>
      <c r="B20" s="34" t="s">
        <v>254</v>
      </c>
      <c r="C20" s="34" t="s">
        <v>66</v>
      </c>
      <c r="D20" s="35">
        <f>SUM(F20:L20)</f>
        <v>65.1</v>
      </c>
      <c r="E20" s="36"/>
      <c r="F20" s="36"/>
      <c r="G20" s="36"/>
      <c r="H20" s="36"/>
      <c r="I20" s="36"/>
      <c r="J20" s="36"/>
      <c r="K20" s="36"/>
      <c r="L20" s="35">
        <v>65.1</v>
      </c>
    </row>
    <row r="21" ht="60" customHeight="1" spans="1:12">
      <c r="A21" s="33" t="s">
        <v>50</v>
      </c>
      <c r="B21" s="34"/>
      <c r="C21" s="36"/>
      <c r="D21" s="35">
        <f>SUM(D6:D20)</f>
        <v>1386.826703</v>
      </c>
      <c r="E21" s="35">
        <f>SUM(E6:E20)</f>
        <v>1241.726703</v>
      </c>
      <c r="F21" s="35"/>
      <c r="G21" s="35"/>
      <c r="H21" s="35"/>
      <c r="I21" s="35"/>
      <c r="J21" s="35"/>
      <c r="K21" s="35"/>
      <c r="L21" s="35">
        <f>SUM(L6:L20)</f>
        <v>145.1</v>
      </c>
    </row>
    <row r="22" ht="35.1" customHeight="1" spans="5:5">
      <c r="E22" s="24">
        <f>SUBTOTAL(9,E4:E21)</f>
        <v>2483.453406</v>
      </c>
    </row>
    <row r="23" ht="35.1" customHeight="1"/>
    <row r="24" ht="35.1" customHeight="1"/>
    <row r="25" ht="35.1" customHeight="1"/>
    <row r="26" ht="35.1" customHeight="1"/>
    <row r="27" ht="35.1" customHeight="1"/>
    <row r="28" ht="35.1" customHeight="1"/>
    <row r="29" ht="35.1" customHeight="1"/>
    <row r="30" ht="35.1" customHeight="1"/>
    <row r="31" ht="35.1" customHeight="1"/>
    <row r="32" ht="35.1" customHeight="1"/>
  </sheetData>
  <mergeCells count="10">
    <mergeCell ref="B2:L2"/>
    <mergeCell ref="A3:F3"/>
    <mergeCell ref="E4:G4"/>
    <mergeCell ref="H4:J4"/>
    <mergeCell ref="A4:A5"/>
    <mergeCell ref="B4:B5"/>
    <mergeCell ref="C4:C5"/>
    <mergeCell ref="D4:D5"/>
    <mergeCell ref="K4:K5"/>
    <mergeCell ref="L4:L5"/>
  </mergeCells>
  <pageMargins left="0.7" right="0.7" top="0.75" bottom="0.75" header="0.3" footer="0.3"/>
  <pageSetup paperSize="9" scale="6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4"/>
  <sheetViews>
    <sheetView zoomScale="70" zoomScaleNormal="70" workbookViewId="0">
      <pane ySplit="4" topLeftCell="A5" activePane="bottomLeft" state="frozen"/>
      <selection/>
      <selection pane="bottomLeft" activeCell="E14" sqref="E14"/>
    </sheetView>
  </sheetViews>
  <sheetFormatPr defaultColWidth="9.16666666666667" defaultRowHeight="27.75" customHeight="1"/>
  <cols>
    <col min="1" max="1" width="22.1666666666667" style="1" customWidth="1"/>
    <col min="2" max="2" width="32.5" style="1" customWidth="1"/>
    <col min="3" max="3" width="57.6666666666667" style="1" customWidth="1"/>
    <col min="4" max="4" width="18.1666666666667" style="5" customWidth="1"/>
    <col min="5" max="5" width="106.166666666667" style="1" customWidth="1"/>
    <col min="6" max="242" width="7.66666666666667" style="1" customWidth="1"/>
    <col min="243" max="256" width="9.16666666666667" style="6"/>
    <col min="257" max="257" width="22.1666666666667" style="6" customWidth="1"/>
    <col min="258" max="258" width="32.5" style="6" customWidth="1"/>
    <col min="259" max="259" width="57.6666666666667" style="6" customWidth="1"/>
    <col min="260" max="260" width="18.1666666666667" style="6" customWidth="1"/>
    <col min="261" max="261" width="106.166666666667" style="6" customWidth="1"/>
    <col min="262" max="498" width="7.66666666666667" style="6" customWidth="1"/>
    <col min="499" max="512" width="9.16666666666667" style="6"/>
    <col min="513" max="513" width="22.1666666666667" style="6" customWidth="1"/>
    <col min="514" max="514" width="32.5" style="6" customWidth="1"/>
    <col min="515" max="515" width="57.6666666666667" style="6" customWidth="1"/>
    <col min="516" max="516" width="18.1666666666667" style="6" customWidth="1"/>
    <col min="517" max="517" width="106.166666666667" style="6" customWidth="1"/>
    <col min="518" max="754" width="7.66666666666667" style="6" customWidth="1"/>
    <col min="755" max="768" width="9.16666666666667" style="6"/>
    <col min="769" max="769" width="22.1666666666667" style="6" customWidth="1"/>
    <col min="770" max="770" width="32.5" style="6" customWidth="1"/>
    <col min="771" max="771" width="57.6666666666667" style="6" customWidth="1"/>
    <col min="772" max="772" width="18.1666666666667" style="6" customWidth="1"/>
    <col min="773" max="773" width="106.166666666667" style="6" customWidth="1"/>
    <col min="774" max="1010" width="7.66666666666667" style="6" customWidth="1"/>
    <col min="1011" max="1024" width="9.16666666666667" style="6"/>
    <col min="1025" max="1025" width="22.1666666666667" style="6" customWidth="1"/>
    <col min="1026" max="1026" width="32.5" style="6" customWidth="1"/>
    <col min="1027" max="1027" width="57.6666666666667" style="6" customWidth="1"/>
    <col min="1028" max="1028" width="18.1666666666667" style="6" customWidth="1"/>
    <col min="1029" max="1029" width="106.166666666667" style="6" customWidth="1"/>
    <col min="1030" max="1266" width="7.66666666666667" style="6" customWidth="1"/>
    <col min="1267" max="1280" width="9.16666666666667" style="6"/>
    <col min="1281" max="1281" width="22.1666666666667" style="6" customWidth="1"/>
    <col min="1282" max="1282" width="32.5" style="6" customWidth="1"/>
    <col min="1283" max="1283" width="57.6666666666667" style="6" customWidth="1"/>
    <col min="1284" max="1284" width="18.1666666666667" style="6" customWidth="1"/>
    <col min="1285" max="1285" width="106.166666666667" style="6" customWidth="1"/>
    <col min="1286" max="1522" width="7.66666666666667" style="6" customWidth="1"/>
    <col min="1523" max="1536" width="9.16666666666667" style="6"/>
    <col min="1537" max="1537" width="22.1666666666667" style="6" customWidth="1"/>
    <col min="1538" max="1538" width="32.5" style="6" customWidth="1"/>
    <col min="1539" max="1539" width="57.6666666666667" style="6" customWidth="1"/>
    <col min="1540" max="1540" width="18.1666666666667" style="6" customWidth="1"/>
    <col min="1541" max="1541" width="106.166666666667" style="6" customWidth="1"/>
    <col min="1542" max="1778" width="7.66666666666667" style="6" customWidth="1"/>
    <col min="1779" max="1792" width="9.16666666666667" style="6"/>
    <col min="1793" max="1793" width="22.1666666666667" style="6" customWidth="1"/>
    <col min="1794" max="1794" width="32.5" style="6" customWidth="1"/>
    <col min="1795" max="1795" width="57.6666666666667" style="6" customWidth="1"/>
    <col min="1796" max="1796" width="18.1666666666667" style="6" customWidth="1"/>
    <col min="1797" max="1797" width="106.166666666667" style="6" customWidth="1"/>
    <col min="1798" max="2034" width="7.66666666666667" style="6" customWidth="1"/>
    <col min="2035" max="2048" width="9.16666666666667" style="6"/>
    <col min="2049" max="2049" width="22.1666666666667" style="6" customWidth="1"/>
    <col min="2050" max="2050" width="32.5" style="6" customWidth="1"/>
    <col min="2051" max="2051" width="57.6666666666667" style="6" customWidth="1"/>
    <col min="2052" max="2052" width="18.1666666666667" style="6" customWidth="1"/>
    <col min="2053" max="2053" width="106.166666666667" style="6" customWidth="1"/>
    <col min="2054" max="2290" width="7.66666666666667" style="6" customWidth="1"/>
    <col min="2291" max="2304" width="9.16666666666667" style="6"/>
    <col min="2305" max="2305" width="22.1666666666667" style="6" customWidth="1"/>
    <col min="2306" max="2306" width="32.5" style="6" customWidth="1"/>
    <col min="2307" max="2307" width="57.6666666666667" style="6" customWidth="1"/>
    <col min="2308" max="2308" width="18.1666666666667" style="6" customWidth="1"/>
    <col min="2309" max="2309" width="106.166666666667" style="6" customWidth="1"/>
    <col min="2310" max="2546" width="7.66666666666667" style="6" customWidth="1"/>
    <col min="2547" max="2560" width="9.16666666666667" style="6"/>
    <col min="2561" max="2561" width="22.1666666666667" style="6" customWidth="1"/>
    <col min="2562" max="2562" width="32.5" style="6" customWidth="1"/>
    <col min="2563" max="2563" width="57.6666666666667" style="6" customWidth="1"/>
    <col min="2564" max="2564" width="18.1666666666667" style="6" customWidth="1"/>
    <col min="2565" max="2565" width="106.166666666667" style="6" customWidth="1"/>
    <col min="2566" max="2802" width="7.66666666666667" style="6" customWidth="1"/>
    <col min="2803" max="2816" width="9.16666666666667" style="6"/>
    <col min="2817" max="2817" width="22.1666666666667" style="6" customWidth="1"/>
    <col min="2818" max="2818" width="32.5" style="6" customWidth="1"/>
    <col min="2819" max="2819" width="57.6666666666667" style="6" customWidth="1"/>
    <col min="2820" max="2820" width="18.1666666666667" style="6" customWidth="1"/>
    <col min="2821" max="2821" width="106.166666666667" style="6" customWidth="1"/>
    <col min="2822" max="3058" width="7.66666666666667" style="6" customWidth="1"/>
    <col min="3059" max="3072" width="9.16666666666667" style="6"/>
    <col min="3073" max="3073" width="22.1666666666667" style="6" customWidth="1"/>
    <col min="3074" max="3074" width="32.5" style="6" customWidth="1"/>
    <col min="3075" max="3075" width="57.6666666666667" style="6" customWidth="1"/>
    <col min="3076" max="3076" width="18.1666666666667" style="6" customWidth="1"/>
    <col min="3077" max="3077" width="106.166666666667" style="6" customWidth="1"/>
    <col min="3078" max="3314" width="7.66666666666667" style="6" customWidth="1"/>
    <col min="3315" max="3328" width="9.16666666666667" style="6"/>
    <col min="3329" max="3329" width="22.1666666666667" style="6" customWidth="1"/>
    <col min="3330" max="3330" width="32.5" style="6" customWidth="1"/>
    <col min="3331" max="3331" width="57.6666666666667" style="6" customWidth="1"/>
    <col min="3332" max="3332" width="18.1666666666667" style="6" customWidth="1"/>
    <col min="3333" max="3333" width="106.166666666667" style="6" customWidth="1"/>
    <col min="3334" max="3570" width="7.66666666666667" style="6" customWidth="1"/>
    <col min="3571" max="3584" width="9.16666666666667" style="6"/>
    <col min="3585" max="3585" width="22.1666666666667" style="6" customWidth="1"/>
    <col min="3586" max="3586" width="32.5" style="6" customWidth="1"/>
    <col min="3587" max="3587" width="57.6666666666667" style="6" customWidth="1"/>
    <col min="3588" max="3588" width="18.1666666666667" style="6" customWidth="1"/>
    <col min="3589" max="3589" width="106.166666666667" style="6" customWidth="1"/>
    <col min="3590" max="3826" width="7.66666666666667" style="6" customWidth="1"/>
    <col min="3827" max="3840" width="9.16666666666667" style="6"/>
    <col min="3841" max="3841" width="22.1666666666667" style="6" customWidth="1"/>
    <col min="3842" max="3842" width="32.5" style="6" customWidth="1"/>
    <col min="3843" max="3843" width="57.6666666666667" style="6" customWidth="1"/>
    <col min="3844" max="3844" width="18.1666666666667" style="6" customWidth="1"/>
    <col min="3845" max="3845" width="106.166666666667" style="6" customWidth="1"/>
    <col min="3846" max="4082" width="7.66666666666667" style="6" customWidth="1"/>
    <col min="4083" max="4096" width="9.16666666666667" style="6"/>
    <col min="4097" max="4097" width="22.1666666666667" style="6" customWidth="1"/>
    <col min="4098" max="4098" width="32.5" style="6" customWidth="1"/>
    <col min="4099" max="4099" width="57.6666666666667" style="6" customWidth="1"/>
    <col min="4100" max="4100" width="18.1666666666667" style="6" customWidth="1"/>
    <col min="4101" max="4101" width="106.166666666667" style="6" customWidth="1"/>
    <col min="4102" max="4338" width="7.66666666666667" style="6" customWidth="1"/>
    <col min="4339" max="4352" width="9.16666666666667" style="6"/>
    <col min="4353" max="4353" width="22.1666666666667" style="6" customWidth="1"/>
    <col min="4354" max="4354" width="32.5" style="6" customWidth="1"/>
    <col min="4355" max="4355" width="57.6666666666667" style="6" customWidth="1"/>
    <col min="4356" max="4356" width="18.1666666666667" style="6" customWidth="1"/>
    <col min="4357" max="4357" width="106.166666666667" style="6" customWidth="1"/>
    <col min="4358" max="4594" width="7.66666666666667" style="6" customWidth="1"/>
    <col min="4595" max="4608" width="9.16666666666667" style="6"/>
    <col min="4609" max="4609" width="22.1666666666667" style="6" customWidth="1"/>
    <col min="4610" max="4610" width="32.5" style="6" customWidth="1"/>
    <col min="4611" max="4611" width="57.6666666666667" style="6" customWidth="1"/>
    <col min="4612" max="4612" width="18.1666666666667" style="6" customWidth="1"/>
    <col min="4613" max="4613" width="106.166666666667" style="6" customWidth="1"/>
    <col min="4614" max="4850" width="7.66666666666667" style="6" customWidth="1"/>
    <col min="4851" max="4864" width="9.16666666666667" style="6"/>
    <col min="4865" max="4865" width="22.1666666666667" style="6" customWidth="1"/>
    <col min="4866" max="4866" width="32.5" style="6" customWidth="1"/>
    <col min="4867" max="4867" width="57.6666666666667" style="6" customWidth="1"/>
    <col min="4868" max="4868" width="18.1666666666667" style="6" customWidth="1"/>
    <col min="4869" max="4869" width="106.166666666667" style="6" customWidth="1"/>
    <col min="4870" max="5106" width="7.66666666666667" style="6" customWidth="1"/>
    <col min="5107" max="5120" width="9.16666666666667" style="6"/>
    <col min="5121" max="5121" width="22.1666666666667" style="6" customWidth="1"/>
    <col min="5122" max="5122" width="32.5" style="6" customWidth="1"/>
    <col min="5123" max="5123" width="57.6666666666667" style="6" customWidth="1"/>
    <col min="5124" max="5124" width="18.1666666666667" style="6" customWidth="1"/>
    <col min="5125" max="5125" width="106.166666666667" style="6" customWidth="1"/>
    <col min="5126" max="5362" width="7.66666666666667" style="6" customWidth="1"/>
    <col min="5363" max="5376" width="9.16666666666667" style="6"/>
    <col min="5377" max="5377" width="22.1666666666667" style="6" customWidth="1"/>
    <col min="5378" max="5378" width="32.5" style="6" customWidth="1"/>
    <col min="5379" max="5379" width="57.6666666666667" style="6" customWidth="1"/>
    <col min="5380" max="5380" width="18.1666666666667" style="6" customWidth="1"/>
    <col min="5381" max="5381" width="106.166666666667" style="6" customWidth="1"/>
    <col min="5382" max="5618" width="7.66666666666667" style="6" customWidth="1"/>
    <col min="5619" max="5632" width="9.16666666666667" style="6"/>
    <col min="5633" max="5633" width="22.1666666666667" style="6" customWidth="1"/>
    <col min="5634" max="5634" width="32.5" style="6" customWidth="1"/>
    <col min="5635" max="5635" width="57.6666666666667" style="6" customWidth="1"/>
    <col min="5636" max="5636" width="18.1666666666667" style="6" customWidth="1"/>
    <col min="5637" max="5637" width="106.166666666667" style="6" customWidth="1"/>
    <col min="5638" max="5874" width="7.66666666666667" style="6" customWidth="1"/>
    <col min="5875" max="5888" width="9.16666666666667" style="6"/>
    <col min="5889" max="5889" width="22.1666666666667" style="6" customWidth="1"/>
    <col min="5890" max="5890" width="32.5" style="6" customWidth="1"/>
    <col min="5891" max="5891" width="57.6666666666667" style="6" customWidth="1"/>
    <col min="5892" max="5892" width="18.1666666666667" style="6" customWidth="1"/>
    <col min="5893" max="5893" width="106.166666666667" style="6" customWidth="1"/>
    <col min="5894" max="6130" width="7.66666666666667" style="6" customWidth="1"/>
    <col min="6131" max="6144" width="9.16666666666667" style="6"/>
    <col min="6145" max="6145" width="22.1666666666667" style="6" customWidth="1"/>
    <col min="6146" max="6146" width="32.5" style="6" customWidth="1"/>
    <col min="6147" max="6147" width="57.6666666666667" style="6" customWidth="1"/>
    <col min="6148" max="6148" width="18.1666666666667" style="6" customWidth="1"/>
    <col min="6149" max="6149" width="106.166666666667" style="6" customWidth="1"/>
    <col min="6150" max="6386" width="7.66666666666667" style="6" customWidth="1"/>
    <col min="6387" max="6400" width="9.16666666666667" style="6"/>
    <col min="6401" max="6401" width="22.1666666666667" style="6" customWidth="1"/>
    <col min="6402" max="6402" width="32.5" style="6" customWidth="1"/>
    <col min="6403" max="6403" width="57.6666666666667" style="6" customWidth="1"/>
    <col min="6404" max="6404" width="18.1666666666667" style="6" customWidth="1"/>
    <col min="6405" max="6405" width="106.166666666667" style="6" customWidth="1"/>
    <col min="6406" max="6642" width="7.66666666666667" style="6" customWidth="1"/>
    <col min="6643" max="6656" width="9.16666666666667" style="6"/>
    <col min="6657" max="6657" width="22.1666666666667" style="6" customWidth="1"/>
    <col min="6658" max="6658" width="32.5" style="6" customWidth="1"/>
    <col min="6659" max="6659" width="57.6666666666667" style="6" customWidth="1"/>
    <col min="6660" max="6660" width="18.1666666666667" style="6" customWidth="1"/>
    <col min="6661" max="6661" width="106.166666666667" style="6" customWidth="1"/>
    <col min="6662" max="6898" width="7.66666666666667" style="6" customWidth="1"/>
    <col min="6899" max="6912" width="9.16666666666667" style="6"/>
    <col min="6913" max="6913" width="22.1666666666667" style="6" customWidth="1"/>
    <col min="6914" max="6914" width="32.5" style="6" customWidth="1"/>
    <col min="6915" max="6915" width="57.6666666666667" style="6" customWidth="1"/>
    <col min="6916" max="6916" width="18.1666666666667" style="6" customWidth="1"/>
    <col min="6917" max="6917" width="106.166666666667" style="6" customWidth="1"/>
    <col min="6918" max="7154" width="7.66666666666667" style="6" customWidth="1"/>
    <col min="7155" max="7168" width="9.16666666666667" style="6"/>
    <col min="7169" max="7169" width="22.1666666666667" style="6" customWidth="1"/>
    <col min="7170" max="7170" width="32.5" style="6" customWidth="1"/>
    <col min="7171" max="7171" width="57.6666666666667" style="6" customWidth="1"/>
    <col min="7172" max="7172" width="18.1666666666667" style="6" customWidth="1"/>
    <col min="7173" max="7173" width="106.166666666667" style="6" customWidth="1"/>
    <col min="7174" max="7410" width="7.66666666666667" style="6" customWidth="1"/>
    <col min="7411" max="7424" width="9.16666666666667" style="6"/>
    <col min="7425" max="7425" width="22.1666666666667" style="6" customWidth="1"/>
    <col min="7426" max="7426" width="32.5" style="6" customWidth="1"/>
    <col min="7427" max="7427" width="57.6666666666667" style="6" customWidth="1"/>
    <col min="7428" max="7428" width="18.1666666666667" style="6" customWidth="1"/>
    <col min="7429" max="7429" width="106.166666666667" style="6" customWidth="1"/>
    <col min="7430" max="7666" width="7.66666666666667" style="6" customWidth="1"/>
    <col min="7667" max="7680" width="9.16666666666667" style="6"/>
    <col min="7681" max="7681" width="22.1666666666667" style="6" customWidth="1"/>
    <col min="7682" max="7682" width="32.5" style="6" customWidth="1"/>
    <col min="7683" max="7683" width="57.6666666666667" style="6" customWidth="1"/>
    <col min="7684" max="7684" width="18.1666666666667" style="6" customWidth="1"/>
    <col min="7685" max="7685" width="106.166666666667" style="6" customWidth="1"/>
    <col min="7686" max="7922" width="7.66666666666667" style="6" customWidth="1"/>
    <col min="7923" max="7936" width="9.16666666666667" style="6"/>
    <col min="7937" max="7937" width="22.1666666666667" style="6" customWidth="1"/>
    <col min="7938" max="7938" width="32.5" style="6" customWidth="1"/>
    <col min="7939" max="7939" width="57.6666666666667" style="6" customWidth="1"/>
    <col min="7940" max="7940" width="18.1666666666667" style="6" customWidth="1"/>
    <col min="7941" max="7941" width="106.166666666667" style="6" customWidth="1"/>
    <col min="7942" max="8178" width="7.66666666666667" style="6" customWidth="1"/>
    <col min="8179" max="8192" width="9.16666666666667" style="6"/>
    <col min="8193" max="8193" width="22.1666666666667" style="6" customWidth="1"/>
    <col min="8194" max="8194" width="32.5" style="6" customWidth="1"/>
    <col min="8195" max="8195" width="57.6666666666667" style="6" customWidth="1"/>
    <col min="8196" max="8196" width="18.1666666666667" style="6" customWidth="1"/>
    <col min="8197" max="8197" width="106.166666666667" style="6" customWidth="1"/>
    <col min="8198" max="8434" width="7.66666666666667" style="6" customWidth="1"/>
    <col min="8435" max="8448" width="9.16666666666667" style="6"/>
    <col min="8449" max="8449" width="22.1666666666667" style="6" customWidth="1"/>
    <col min="8450" max="8450" width="32.5" style="6" customWidth="1"/>
    <col min="8451" max="8451" width="57.6666666666667" style="6" customWidth="1"/>
    <col min="8452" max="8452" width="18.1666666666667" style="6" customWidth="1"/>
    <col min="8453" max="8453" width="106.166666666667" style="6" customWidth="1"/>
    <col min="8454" max="8690" width="7.66666666666667" style="6" customWidth="1"/>
    <col min="8691" max="8704" width="9.16666666666667" style="6"/>
    <col min="8705" max="8705" width="22.1666666666667" style="6" customWidth="1"/>
    <col min="8706" max="8706" width="32.5" style="6" customWidth="1"/>
    <col min="8707" max="8707" width="57.6666666666667" style="6" customWidth="1"/>
    <col min="8708" max="8708" width="18.1666666666667" style="6" customWidth="1"/>
    <col min="8709" max="8709" width="106.166666666667" style="6" customWidth="1"/>
    <col min="8710" max="8946" width="7.66666666666667" style="6" customWidth="1"/>
    <col min="8947" max="8960" width="9.16666666666667" style="6"/>
    <col min="8961" max="8961" width="22.1666666666667" style="6" customWidth="1"/>
    <col min="8962" max="8962" width="32.5" style="6" customWidth="1"/>
    <col min="8963" max="8963" width="57.6666666666667" style="6" customWidth="1"/>
    <col min="8964" max="8964" width="18.1666666666667" style="6" customWidth="1"/>
    <col min="8965" max="8965" width="106.166666666667" style="6" customWidth="1"/>
    <col min="8966" max="9202" width="7.66666666666667" style="6" customWidth="1"/>
    <col min="9203" max="9216" width="9.16666666666667" style="6"/>
    <col min="9217" max="9217" width="22.1666666666667" style="6" customWidth="1"/>
    <col min="9218" max="9218" width="32.5" style="6" customWidth="1"/>
    <col min="9219" max="9219" width="57.6666666666667" style="6" customWidth="1"/>
    <col min="9220" max="9220" width="18.1666666666667" style="6" customWidth="1"/>
    <col min="9221" max="9221" width="106.166666666667" style="6" customWidth="1"/>
    <col min="9222" max="9458" width="7.66666666666667" style="6" customWidth="1"/>
    <col min="9459" max="9472" width="9.16666666666667" style="6"/>
    <col min="9473" max="9473" width="22.1666666666667" style="6" customWidth="1"/>
    <col min="9474" max="9474" width="32.5" style="6" customWidth="1"/>
    <col min="9475" max="9475" width="57.6666666666667" style="6" customWidth="1"/>
    <col min="9476" max="9476" width="18.1666666666667" style="6" customWidth="1"/>
    <col min="9477" max="9477" width="106.166666666667" style="6" customWidth="1"/>
    <col min="9478" max="9714" width="7.66666666666667" style="6" customWidth="1"/>
    <col min="9715" max="9728" width="9.16666666666667" style="6"/>
    <col min="9729" max="9729" width="22.1666666666667" style="6" customWidth="1"/>
    <col min="9730" max="9730" width="32.5" style="6" customWidth="1"/>
    <col min="9731" max="9731" width="57.6666666666667" style="6" customWidth="1"/>
    <col min="9732" max="9732" width="18.1666666666667" style="6" customWidth="1"/>
    <col min="9733" max="9733" width="106.166666666667" style="6" customWidth="1"/>
    <col min="9734" max="9970" width="7.66666666666667" style="6" customWidth="1"/>
    <col min="9971" max="9984" width="9.16666666666667" style="6"/>
    <col min="9985" max="9985" width="22.1666666666667" style="6" customWidth="1"/>
    <col min="9986" max="9986" width="32.5" style="6" customWidth="1"/>
    <col min="9987" max="9987" width="57.6666666666667" style="6" customWidth="1"/>
    <col min="9988" max="9988" width="18.1666666666667" style="6" customWidth="1"/>
    <col min="9989" max="9989" width="106.166666666667" style="6" customWidth="1"/>
    <col min="9990" max="10226" width="7.66666666666667" style="6" customWidth="1"/>
    <col min="10227" max="10240" width="9.16666666666667" style="6"/>
    <col min="10241" max="10241" width="22.1666666666667" style="6" customWidth="1"/>
    <col min="10242" max="10242" width="32.5" style="6" customWidth="1"/>
    <col min="10243" max="10243" width="57.6666666666667" style="6" customWidth="1"/>
    <col min="10244" max="10244" width="18.1666666666667" style="6" customWidth="1"/>
    <col min="10245" max="10245" width="106.166666666667" style="6" customWidth="1"/>
    <col min="10246" max="10482" width="7.66666666666667" style="6" customWidth="1"/>
    <col min="10483" max="10496" width="9.16666666666667" style="6"/>
    <col min="10497" max="10497" width="22.1666666666667" style="6" customWidth="1"/>
    <col min="10498" max="10498" width="32.5" style="6" customWidth="1"/>
    <col min="10499" max="10499" width="57.6666666666667" style="6" customWidth="1"/>
    <col min="10500" max="10500" width="18.1666666666667" style="6" customWidth="1"/>
    <col min="10501" max="10501" width="106.166666666667" style="6" customWidth="1"/>
    <col min="10502" max="10738" width="7.66666666666667" style="6" customWidth="1"/>
    <col min="10739" max="10752" width="9.16666666666667" style="6"/>
    <col min="10753" max="10753" width="22.1666666666667" style="6" customWidth="1"/>
    <col min="10754" max="10754" width="32.5" style="6" customWidth="1"/>
    <col min="10755" max="10755" width="57.6666666666667" style="6" customWidth="1"/>
    <col min="10756" max="10756" width="18.1666666666667" style="6" customWidth="1"/>
    <col min="10757" max="10757" width="106.166666666667" style="6" customWidth="1"/>
    <col min="10758" max="10994" width="7.66666666666667" style="6" customWidth="1"/>
    <col min="10995" max="11008" width="9.16666666666667" style="6"/>
    <col min="11009" max="11009" width="22.1666666666667" style="6" customWidth="1"/>
    <col min="11010" max="11010" width="32.5" style="6" customWidth="1"/>
    <col min="11011" max="11011" width="57.6666666666667" style="6" customWidth="1"/>
    <col min="11012" max="11012" width="18.1666666666667" style="6" customWidth="1"/>
    <col min="11013" max="11013" width="106.166666666667" style="6" customWidth="1"/>
    <col min="11014" max="11250" width="7.66666666666667" style="6" customWidth="1"/>
    <col min="11251" max="11264" width="9.16666666666667" style="6"/>
    <col min="11265" max="11265" width="22.1666666666667" style="6" customWidth="1"/>
    <col min="11266" max="11266" width="32.5" style="6" customWidth="1"/>
    <col min="11267" max="11267" width="57.6666666666667" style="6" customWidth="1"/>
    <col min="11268" max="11268" width="18.1666666666667" style="6" customWidth="1"/>
    <col min="11269" max="11269" width="106.166666666667" style="6" customWidth="1"/>
    <col min="11270" max="11506" width="7.66666666666667" style="6" customWidth="1"/>
    <col min="11507" max="11520" width="9.16666666666667" style="6"/>
    <col min="11521" max="11521" width="22.1666666666667" style="6" customWidth="1"/>
    <col min="11522" max="11522" width="32.5" style="6" customWidth="1"/>
    <col min="11523" max="11523" width="57.6666666666667" style="6" customWidth="1"/>
    <col min="11524" max="11524" width="18.1666666666667" style="6" customWidth="1"/>
    <col min="11525" max="11525" width="106.166666666667" style="6" customWidth="1"/>
    <col min="11526" max="11762" width="7.66666666666667" style="6" customWidth="1"/>
    <col min="11763" max="11776" width="9.16666666666667" style="6"/>
    <col min="11777" max="11777" width="22.1666666666667" style="6" customWidth="1"/>
    <col min="11778" max="11778" width="32.5" style="6" customWidth="1"/>
    <col min="11779" max="11779" width="57.6666666666667" style="6" customWidth="1"/>
    <col min="11780" max="11780" width="18.1666666666667" style="6" customWidth="1"/>
    <col min="11781" max="11781" width="106.166666666667" style="6" customWidth="1"/>
    <col min="11782" max="12018" width="7.66666666666667" style="6" customWidth="1"/>
    <col min="12019" max="12032" width="9.16666666666667" style="6"/>
    <col min="12033" max="12033" width="22.1666666666667" style="6" customWidth="1"/>
    <col min="12034" max="12034" width="32.5" style="6" customWidth="1"/>
    <col min="12035" max="12035" width="57.6666666666667" style="6" customWidth="1"/>
    <col min="12036" max="12036" width="18.1666666666667" style="6" customWidth="1"/>
    <col min="12037" max="12037" width="106.166666666667" style="6" customWidth="1"/>
    <col min="12038" max="12274" width="7.66666666666667" style="6" customWidth="1"/>
    <col min="12275" max="12288" width="9.16666666666667" style="6"/>
    <col min="12289" max="12289" width="22.1666666666667" style="6" customWidth="1"/>
    <col min="12290" max="12290" width="32.5" style="6" customWidth="1"/>
    <col min="12291" max="12291" width="57.6666666666667" style="6" customWidth="1"/>
    <col min="12292" max="12292" width="18.1666666666667" style="6" customWidth="1"/>
    <col min="12293" max="12293" width="106.166666666667" style="6" customWidth="1"/>
    <col min="12294" max="12530" width="7.66666666666667" style="6" customWidth="1"/>
    <col min="12531" max="12544" width="9.16666666666667" style="6"/>
    <col min="12545" max="12545" width="22.1666666666667" style="6" customWidth="1"/>
    <col min="12546" max="12546" width="32.5" style="6" customWidth="1"/>
    <col min="12547" max="12547" width="57.6666666666667" style="6" customWidth="1"/>
    <col min="12548" max="12548" width="18.1666666666667" style="6" customWidth="1"/>
    <col min="12549" max="12549" width="106.166666666667" style="6" customWidth="1"/>
    <col min="12550" max="12786" width="7.66666666666667" style="6" customWidth="1"/>
    <col min="12787" max="12800" width="9.16666666666667" style="6"/>
    <col min="12801" max="12801" width="22.1666666666667" style="6" customWidth="1"/>
    <col min="12802" max="12802" width="32.5" style="6" customWidth="1"/>
    <col min="12803" max="12803" width="57.6666666666667" style="6" customWidth="1"/>
    <col min="12804" max="12804" width="18.1666666666667" style="6" customWidth="1"/>
    <col min="12805" max="12805" width="106.166666666667" style="6" customWidth="1"/>
    <col min="12806" max="13042" width="7.66666666666667" style="6" customWidth="1"/>
    <col min="13043" max="13056" width="9.16666666666667" style="6"/>
    <col min="13057" max="13057" width="22.1666666666667" style="6" customWidth="1"/>
    <col min="13058" max="13058" width="32.5" style="6" customWidth="1"/>
    <col min="13059" max="13059" width="57.6666666666667" style="6" customWidth="1"/>
    <col min="13060" max="13060" width="18.1666666666667" style="6" customWidth="1"/>
    <col min="13061" max="13061" width="106.166666666667" style="6" customWidth="1"/>
    <col min="13062" max="13298" width="7.66666666666667" style="6" customWidth="1"/>
    <col min="13299" max="13312" width="9.16666666666667" style="6"/>
    <col min="13313" max="13313" width="22.1666666666667" style="6" customWidth="1"/>
    <col min="13314" max="13314" width="32.5" style="6" customWidth="1"/>
    <col min="13315" max="13315" width="57.6666666666667" style="6" customWidth="1"/>
    <col min="13316" max="13316" width="18.1666666666667" style="6" customWidth="1"/>
    <col min="13317" max="13317" width="106.166666666667" style="6" customWidth="1"/>
    <col min="13318" max="13554" width="7.66666666666667" style="6" customWidth="1"/>
    <col min="13555" max="13568" width="9.16666666666667" style="6"/>
    <col min="13569" max="13569" width="22.1666666666667" style="6" customWidth="1"/>
    <col min="13570" max="13570" width="32.5" style="6" customWidth="1"/>
    <col min="13571" max="13571" width="57.6666666666667" style="6" customWidth="1"/>
    <col min="13572" max="13572" width="18.1666666666667" style="6" customWidth="1"/>
    <col min="13573" max="13573" width="106.166666666667" style="6" customWidth="1"/>
    <col min="13574" max="13810" width="7.66666666666667" style="6" customWidth="1"/>
    <col min="13811" max="13824" width="9.16666666666667" style="6"/>
    <col min="13825" max="13825" width="22.1666666666667" style="6" customWidth="1"/>
    <col min="13826" max="13826" width="32.5" style="6" customWidth="1"/>
    <col min="13827" max="13827" width="57.6666666666667" style="6" customWidth="1"/>
    <col min="13828" max="13828" width="18.1666666666667" style="6" customWidth="1"/>
    <col min="13829" max="13829" width="106.166666666667" style="6" customWidth="1"/>
    <col min="13830" max="14066" width="7.66666666666667" style="6" customWidth="1"/>
    <col min="14067" max="14080" width="9.16666666666667" style="6"/>
    <col min="14081" max="14081" width="22.1666666666667" style="6" customWidth="1"/>
    <col min="14082" max="14082" width="32.5" style="6" customWidth="1"/>
    <col min="14083" max="14083" width="57.6666666666667" style="6" customWidth="1"/>
    <col min="14084" max="14084" width="18.1666666666667" style="6" customWidth="1"/>
    <col min="14085" max="14085" width="106.166666666667" style="6" customWidth="1"/>
    <col min="14086" max="14322" width="7.66666666666667" style="6" customWidth="1"/>
    <col min="14323" max="14336" width="9.16666666666667" style="6"/>
    <col min="14337" max="14337" width="22.1666666666667" style="6" customWidth="1"/>
    <col min="14338" max="14338" width="32.5" style="6" customWidth="1"/>
    <col min="14339" max="14339" width="57.6666666666667" style="6" customWidth="1"/>
    <col min="14340" max="14340" width="18.1666666666667" style="6" customWidth="1"/>
    <col min="14341" max="14341" width="106.166666666667" style="6" customWidth="1"/>
    <col min="14342" max="14578" width="7.66666666666667" style="6" customWidth="1"/>
    <col min="14579" max="14592" width="9.16666666666667" style="6"/>
    <col min="14593" max="14593" width="22.1666666666667" style="6" customWidth="1"/>
    <col min="14594" max="14594" width="32.5" style="6" customWidth="1"/>
    <col min="14595" max="14595" width="57.6666666666667" style="6" customWidth="1"/>
    <col min="14596" max="14596" width="18.1666666666667" style="6" customWidth="1"/>
    <col min="14597" max="14597" width="106.166666666667" style="6" customWidth="1"/>
    <col min="14598" max="14834" width="7.66666666666667" style="6" customWidth="1"/>
    <col min="14835" max="14848" width="9.16666666666667" style="6"/>
    <col min="14849" max="14849" width="22.1666666666667" style="6" customWidth="1"/>
    <col min="14850" max="14850" width="32.5" style="6" customWidth="1"/>
    <col min="14851" max="14851" width="57.6666666666667" style="6" customWidth="1"/>
    <col min="14852" max="14852" width="18.1666666666667" style="6" customWidth="1"/>
    <col min="14853" max="14853" width="106.166666666667" style="6" customWidth="1"/>
    <col min="14854" max="15090" width="7.66666666666667" style="6" customWidth="1"/>
    <col min="15091" max="15104" width="9.16666666666667" style="6"/>
    <col min="15105" max="15105" width="22.1666666666667" style="6" customWidth="1"/>
    <col min="15106" max="15106" width="32.5" style="6" customWidth="1"/>
    <col min="15107" max="15107" width="57.6666666666667" style="6" customWidth="1"/>
    <col min="15108" max="15108" width="18.1666666666667" style="6" customWidth="1"/>
    <col min="15109" max="15109" width="106.166666666667" style="6" customWidth="1"/>
    <col min="15110" max="15346" width="7.66666666666667" style="6" customWidth="1"/>
    <col min="15347" max="15360" width="9.16666666666667" style="6"/>
    <col min="15361" max="15361" width="22.1666666666667" style="6" customWidth="1"/>
    <col min="15362" max="15362" width="32.5" style="6" customWidth="1"/>
    <col min="15363" max="15363" width="57.6666666666667" style="6" customWidth="1"/>
    <col min="15364" max="15364" width="18.1666666666667" style="6" customWidth="1"/>
    <col min="15365" max="15365" width="106.166666666667" style="6" customWidth="1"/>
    <col min="15366" max="15602" width="7.66666666666667" style="6" customWidth="1"/>
    <col min="15603" max="15616" width="9.16666666666667" style="6"/>
    <col min="15617" max="15617" width="22.1666666666667" style="6" customWidth="1"/>
    <col min="15618" max="15618" width="32.5" style="6" customWidth="1"/>
    <col min="15619" max="15619" width="57.6666666666667" style="6" customWidth="1"/>
    <col min="15620" max="15620" width="18.1666666666667" style="6" customWidth="1"/>
    <col min="15621" max="15621" width="106.166666666667" style="6" customWidth="1"/>
    <col min="15622" max="15858" width="7.66666666666667" style="6" customWidth="1"/>
    <col min="15859" max="15872" width="9.16666666666667" style="6"/>
    <col min="15873" max="15873" width="22.1666666666667" style="6" customWidth="1"/>
    <col min="15874" max="15874" width="32.5" style="6" customWidth="1"/>
    <col min="15875" max="15875" width="57.6666666666667" style="6" customWidth="1"/>
    <col min="15876" max="15876" width="18.1666666666667" style="6" customWidth="1"/>
    <col min="15877" max="15877" width="106.166666666667" style="6" customWidth="1"/>
    <col min="15878" max="16114" width="7.66666666666667" style="6" customWidth="1"/>
    <col min="16115" max="16128" width="9.16666666666667" style="6"/>
    <col min="16129" max="16129" width="22.1666666666667" style="6" customWidth="1"/>
    <col min="16130" max="16130" width="32.5" style="6" customWidth="1"/>
    <col min="16131" max="16131" width="57.6666666666667" style="6" customWidth="1"/>
    <col min="16132" max="16132" width="18.1666666666667" style="6" customWidth="1"/>
    <col min="16133" max="16133" width="106.166666666667" style="6" customWidth="1"/>
    <col min="16134" max="16370" width="7.66666666666667" style="6" customWidth="1"/>
    <col min="16371" max="16384" width="9.16666666666667" style="6"/>
  </cols>
  <sheetData>
    <row r="1" s="1" customFormat="1" customHeight="1" spans="1:255">
      <c r="A1" s="7" t="s">
        <v>255</v>
      </c>
      <c r="D1" s="5"/>
      <c r="II1" s="6"/>
      <c r="IJ1" s="6"/>
      <c r="IK1" s="6"/>
      <c r="IL1" s="6"/>
      <c r="IM1" s="6"/>
      <c r="IN1" s="6"/>
      <c r="IO1" s="6"/>
      <c r="IP1" s="6"/>
      <c r="IQ1" s="6"/>
      <c r="IR1" s="6"/>
      <c r="IS1" s="6"/>
      <c r="IT1" s="6"/>
      <c r="IU1" s="6"/>
    </row>
    <row r="2" s="2" customFormat="1" ht="34.5" customHeight="1" spans="1:4">
      <c r="A2" s="2" t="s">
        <v>256</v>
      </c>
      <c r="D2" s="8"/>
    </row>
    <row r="3" s="3" customFormat="1" ht="14.25" spans="1:5">
      <c r="A3" s="9" t="s">
        <v>2</v>
      </c>
      <c r="D3" s="10"/>
      <c r="E3" s="3" t="s">
        <v>3</v>
      </c>
    </row>
    <row r="4" s="4" customFormat="1" ht="39" customHeight="1" spans="1:242">
      <c r="A4" s="11" t="s">
        <v>194</v>
      </c>
      <c r="B4" s="12" t="s">
        <v>257</v>
      </c>
      <c r="C4" s="12" t="s">
        <v>197</v>
      </c>
      <c r="D4" s="13" t="s">
        <v>198</v>
      </c>
      <c r="E4" s="14" t="s">
        <v>258</v>
      </c>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row>
    <row r="5" s="4" customFormat="1" ht="43.5" customHeight="1" spans="1:242">
      <c r="A5" s="11">
        <v>2080208</v>
      </c>
      <c r="B5" s="16" t="s">
        <v>259</v>
      </c>
      <c r="C5" s="12" t="s">
        <v>245</v>
      </c>
      <c r="D5" s="13">
        <v>5.5512</v>
      </c>
      <c r="E5" s="14" t="s">
        <v>260</v>
      </c>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row>
    <row r="6" s="1" customFormat="1" ht="43.5" customHeight="1" spans="1:255">
      <c r="A6" s="14">
        <v>2100301</v>
      </c>
      <c r="B6" s="17" t="s">
        <v>261</v>
      </c>
      <c r="C6" s="12" t="s">
        <v>210</v>
      </c>
      <c r="D6" s="13">
        <v>70.5</v>
      </c>
      <c r="E6" s="12" t="s">
        <v>262</v>
      </c>
      <c r="II6" s="6"/>
      <c r="IJ6" s="6"/>
      <c r="IK6" s="6"/>
      <c r="IL6" s="6"/>
      <c r="IM6" s="6"/>
      <c r="IN6" s="6"/>
      <c r="IO6" s="6"/>
      <c r="IP6" s="6"/>
      <c r="IQ6" s="6"/>
      <c r="IR6" s="6"/>
      <c r="IS6" s="6"/>
      <c r="IT6" s="6"/>
      <c r="IU6" s="6"/>
    </row>
    <row r="7" s="1" customFormat="1" ht="43.5" customHeight="1" spans="1:255">
      <c r="A7" s="14">
        <v>2100499</v>
      </c>
      <c r="B7" s="17" t="s">
        <v>263</v>
      </c>
      <c r="C7" s="18" t="s">
        <v>250</v>
      </c>
      <c r="D7" s="19">
        <v>1</v>
      </c>
      <c r="E7" s="12" t="s">
        <v>264</v>
      </c>
      <c r="II7" s="6"/>
      <c r="IJ7" s="6"/>
      <c r="IK7" s="6"/>
      <c r="IL7" s="6"/>
      <c r="IM7" s="6"/>
      <c r="IN7" s="6"/>
      <c r="IO7" s="6"/>
      <c r="IP7" s="6"/>
      <c r="IQ7" s="6"/>
      <c r="IR7" s="6"/>
      <c r="IS7" s="6"/>
      <c r="IT7" s="6"/>
      <c r="IU7" s="6"/>
    </row>
    <row r="8" s="1" customFormat="1" ht="43.5" customHeight="1" spans="1:255">
      <c r="A8" s="14">
        <v>2100408</v>
      </c>
      <c r="B8" s="17" t="s">
        <v>265</v>
      </c>
      <c r="C8" s="18" t="s">
        <v>251</v>
      </c>
      <c r="D8" s="13">
        <v>29.025</v>
      </c>
      <c r="E8" s="20" t="s">
        <v>266</v>
      </c>
      <c r="II8" s="6"/>
      <c r="IJ8" s="6"/>
      <c r="IK8" s="6"/>
      <c r="IL8" s="6"/>
      <c r="IM8" s="6"/>
      <c r="IN8" s="6"/>
      <c r="IO8" s="6"/>
      <c r="IP8" s="6"/>
      <c r="IQ8" s="6"/>
      <c r="IR8" s="6"/>
      <c r="IS8" s="6"/>
      <c r="IT8" s="6"/>
      <c r="IU8" s="6"/>
    </row>
    <row r="9" s="1" customFormat="1" ht="43.5" customHeight="1" spans="1:255">
      <c r="A9" s="14">
        <v>2100408</v>
      </c>
      <c r="B9" s="17" t="s">
        <v>267</v>
      </c>
      <c r="C9" s="18" t="s">
        <v>251</v>
      </c>
      <c r="D9" s="13">
        <v>2.304</v>
      </c>
      <c r="E9" s="20" t="s">
        <v>268</v>
      </c>
      <c r="II9" s="6"/>
      <c r="IJ9" s="6"/>
      <c r="IK9" s="6"/>
      <c r="IL9" s="6"/>
      <c r="IM9" s="6"/>
      <c r="IN9" s="6"/>
      <c r="IO9" s="6"/>
      <c r="IP9" s="6"/>
      <c r="IQ9" s="6"/>
      <c r="IR9" s="6"/>
      <c r="IS9" s="6"/>
      <c r="IT9" s="6"/>
      <c r="IU9" s="6"/>
    </row>
    <row r="10" s="1" customFormat="1" ht="43.5" customHeight="1" spans="1:255">
      <c r="A10" s="14">
        <v>2100301</v>
      </c>
      <c r="B10" s="17" t="s">
        <v>269</v>
      </c>
      <c r="C10" s="18" t="s">
        <v>208</v>
      </c>
      <c r="D10" s="21">
        <v>1.687</v>
      </c>
      <c r="E10" s="12" t="s">
        <v>270</v>
      </c>
      <c r="II10" s="6"/>
      <c r="IJ10" s="6"/>
      <c r="IK10" s="6"/>
      <c r="IL10" s="6"/>
      <c r="IM10" s="6"/>
      <c r="IN10" s="6"/>
      <c r="IO10" s="6"/>
      <c r="IP10" s="6"/>
      <c r="IQ10" s="6"/>
      <c r="IR10" s="6"/>
      <c r="IS10" s="6"/>
      <c r="IT10" s="6"/>
      <c r="IU10" s="6"/>
    </row>
    <row r="11" s="1" customFormat="1" ht="43.5" customHeight="1" spans="1:255">
      <c r="A11" s="14">
        <v>2100301</v>
      </c>
      <c r="B11" s="17" t="s">
        <v>271</v>
      </c>
      <c r="C11" s="18" t="s">
        <v>208</v>
      </c>
      <c r="D11" s="13">
        <v>2</v>
      </c>
      <c r="E11" s="12" t="s">
        <v>272</v>
      </c>
      <c r="II11" s="6"/>
      <c r="IJ11" s="6"/>
      <c r="IK11" s="6"/>
      <c r="IL11" s="6"/>
      <c r="IM11" s="6"/>
      <c r="IN11" s="6"/>
      <c r="IO11" s="6"/>
      <c r="IP11" s="6"/>
      <c r="IQ11" s="6"/>
      <c r="IR11" s="6"/>
      <c r="IS11" s="6"/>
      <c r="IT11" s="6"/>
      <c r="IU11" s="6"/>
    </row>
    <row r="12" s="1" customFormat="1" ht="43.5" customHeight="1" spans="1:255">
      <c r="A12" s="14">
        <v>22070307</v>
      </c>
      <c r="B12" s="17" t="s">
        <v>269</v>
      </c>
      <c r="C12" s="18" t="s">
        <v>203</v>
      </c>
      <c r="D12" s="13">
        <v>9.4</v>
      </c>
      <c r="E12" s="12" t="s">
        <v>273</v>
      </c>
      <c r="II12" s="6"/>
      <c r="IJ12" s="6"/>
      <c r="IK12" s="6"/>
      <c r="IL12" s="6"/>
      <c r="IM12" s="6"/>
      <c r="IN12" s="6"/>
      <c r="IO12" s="6"/>
      <c r="IP12" s="6"/>
      <c r="IQ12" s="6"/>
      <c r="IR12" s="6"/>
      <c r="IS12" s="6"/>
      <c r="IT12" s="6"/>
      <c r="IU12" s="6"/>
    </row>
    <row r="13" s="1" customFormat="1" ht="43.5" customHeight="1" spans="1:255">
      <c r="A13" s="14">
        <v>2050202</v>
      </c>
      <c r="B13" s="22" t="s">
        <v>274</v>
      </c>
      <c r="C13" s="14" t="s">
        <v>248</v>
      </c>
      <c r="D13" s="21">
        <v>1.2</v>
      </c>
      <c r="E13" s="12" t="s">
        <v>275</v>
      </c>
      <c r="II13" s="6"/>
      <c r="IJ13" s="6"/>
      <c r="IK13" s="6"/>
      <c r="IL13" s="6"/>
      <c r="IM13" s="6"/>
      <c r="IN13" s="6"/>
      <c r="IO13" s="6"/>
      <c r="IP13" s="6"/>
      <c r="IQ13" s="6"/>
      <c r="IR13" s="6"/>
      <c r="IS13" s="6"/>
      <c r="IT13" s="6"/>
      <c r="IU13" s="6"/>
    </row>
    <row r="14" s="4" customFormat="1" ht="43.5" customHeight="1" spans="1:242">
      <c r="A14" s="12"/>
      <c r="B14" s="16"/>
      <c r="C14" s="12" t="s">
        <v>50</v>
      </c>
      <c r="D14" s="13">
        <f>SUM(D5:D13)</f>
        <v>122.6672</v>
      </c>
      <c r="E14" s="14"/>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row>
  </sheetData>
  <mergeCells count="1">
    <mergeCell ref="A2: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tabSelected="1" view="pageBreakPreview" zoomScale="85" zoomScaleNormal="115" workbookViewId="0">
      <selection activeCell="A32" sqref="A32"/>
    </sheetView>
  </sheetViews>
  <sheetFormatPr defaultColWidth="6.66666666666667" defaultRowHeight="18" customHeight="1"/>
  <cols>
    <col min="1" max="1" width="50.6666666666667" customWidth="1"/>
    <col min="2" max="2" width="17.6666666666667" style="151" customWidth="1"/>
    <col min="3" max="3" width="50.6666666666667" customWidth="1"/>
    <col min="4" max="4" width="17.6666666666667" customWidth="1"/>
    <col min="5" max="156" width="9" customWidth="1"/>
    <col min="157" max="249" width="9.16666666666667" customWidth="1"/>
  </cols>
  <sheetData>
    <row r="1" ht="24" customHeight="1" spans="1:1">
      <c r="A1" s="41" t="s">
        <v>0</v>
      </c>
    </row>
    <row r="2" ht="42" customHeight="1" spans="1:249">
      <c r="A2" s="42" t="s">
        <v>1</v>
      </c>
      <c r="B2" s="152"/>
      <c r="C2" s="42"/>
      <c r="D2" s="42"/>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row>
    <row r="3" ht="24" customHeight="1" spans="1:249">
      <c r="A3" s="43" t="s">
        <v>2</v>
      </c>
      <c r="B3" s="153"/>
      <c r="C3" s="38"/>
      <c r="D3" s="38" t="s">
        <v>3</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row>
    <row r="4" ht="37.15" customHeight="1" spans="1:249">
      <c r="A4" s="44" t="s">
        <v>4</v>
      </c>
      <c r="B4" s="44"/>
      <c r="C4" s="44" t="s">
        <v>5</v>
      </c>
      <c r="D4" s="44"/>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row>
    <row r="5" ht="37.15" customHeight="1" spans="1:249">
      <c r="A5" s="44" t="s">
        <v>6</v>
      </c>
      <c r="B5" s="107" t="s">
        <v>7</v>
      </c>
      <c r="C5" s="44" t="s">
        <v>6</v>
      </c>
      <c r="D5" s="107" t="s">
        <v>7</v>
      </c>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row>
    <row r="6" ht="30" customHeight="1" spans="1:249">
      <c r="A6" s="154" t="s">
        <v>8</v>
      </c>
      <c r="B6" s="85">
        <f>'2'!E11</f>
        <v>2386.371364</v>
      </c>
      <c r="C6" s="108" t="s">
        <v>9</v>
      </c>
      <c r="D6" s="85">
        <f>'4'!D6</f>
        <v>6.0019</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row>
    <row r="7" ht="30" customHeight="1" spans="1:249">
      <c r="A7" s="154" t="s">
        <v>10</v>
      </c>
      <c r="B7" s="85"/>
      <c r="C7" s="108" t="s">
        <v>11</v>
      </c>
      <c r="D7" s="85">
        <f>'4'!D7</f>
        <v>0</v>
      </c>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row>
    <row r="8" ht="30" customHeight="1" spans="1:249">
      <c r="A8" s="154" t="s">
        <v>12</v>
      </c>
      <c r="B8" s="85"/>
      <c r="C8" s="108" t="s">
        <v>13</v>
      </c>
      <c r="D8" s="85">
        <f>'4'!D8+B10+B14</f>
        <v>1275.17367</v>
      </c>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row>
    <row r="9" ht="30" customHeight="1" spans="1:249">
      <c r="A9" s="155" t="s">
        <v>14</v>
      </c>
      <c r="B9" s="85"/>
      <c r="C9" s="108" t="s">
        <v>15</v>
      </c>
      <c r="D9" s="85">
        <f>'4'!D9</f>
        <v>0</v>
      </c>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row>
    <row r="10" ht="30" customHeight="1" spans="1:249">
      <c r="A10" s="155" t="s">
        <v>16</v>
      </c>
      <c r="B10" s="85">
        <f>'2'!I11</f>
        <v>65</v>
      </c>
      <c r="C10" s="108" t="s">
        <v>17</v>
      </c>
      <c r="D10" s="85">
        <f>'4'!D10</f>
        <v>668.125612</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row>
    <row r="11" ht="30" customHeight="1" spans="1:249">
      <c r="A11" s="155" t="s">
        <v>18</v>
      </c>
      <c r="B11" s="85"/>
      <c r="C11" s="102" t="s">
        <v>19</v>
      </c>
      <c r="D11" s="85">
        <f>'4'!D11</f>
        <v>438.616582</v>
      </c>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row>
    <row r="12" ht="30" customHeight="1" spans="1:249">
      <c r="A12" s="154" t="s">
        <v>20</v>
      </c>
      <c r="B12" s="85"/>
      <c r="C12" s="108" t="s">
        <v>21</v>
      </c>
      <c r="D12" s="85">
        <f>'4'!D12</f>
        <v>143.5536</v>
      </c>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row>
    <row r="13" ht="30" customHeight="1" spans="1:249">
      <c r="A13" s="154" t="s">
        <v>22</v>
      </c>
      <c r="B13" s="156"/>
      <c r="C13" s="108" t="s">
        <v>23</v>
      </c>
      <c r="D13" s="85">
        <f>'4'!D13</f>
        <v>0</v>
      </c>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row>
    <row r="14" ht="30" customHeight="1" spans="1:249">
      <c r="A14" s="154" t="s">
        <v>24</v>
      </c>
      <c r="B14" s="156">
        <f>'2'!M11</f>
        <v>80.1</v>
      </c>
      <c r="C14" s="108" t="s">
        <v>25</v>
      </c>
      <c r="D14" s="85">
        <f>'4'!D14</f>
        <v>0</v>
      </c>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row>
    <row r="15" ht="30" customHeight="1" spans="1:249">
      <c r="A15" s="154"/>
      <c r="B15" s="156"/>
      <c r="C15" s="108" t="s">
        <v>26</v>
      </c>
      <c r="D15" s="85">
        <f>'4'!D15</f>
        <v>0</v>
      </c>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row>
    <row r="16" ht="30" customHeight="1" spans="1:249">
      <c r="A16" s="154"/>
      <c r="B16" s="156"/>
      <c r="C16" s="108" t="s">
        <v>27</v>
      </c>
      <c r="D16" s="85">
        <f>'4'!D16</f>
        <v>0</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row>
    <row r="17" ht="30" customHeight="1" spans="1:249">
      <c r="A17" s="154"/>
      <c r="B17" s="156"/>
      <c r="C17" s="108" t="s">
        <v>28</v>
      </c>
      <c r="D17" s="85">
        <f>'4'!D17</f>
        <v>0</v>
      </c>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row>
    <row r="18" ht="30" customHeight="1" spans="1:249">
      <c r="A18" s="154"/>
      <c r="B18" s="85"/>
      <c r="C18" s="108" t="s">
        <v>29</v>
      </c>
      <c r="D18" s="85">
        <f>'4'!D18</f>
        <v>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row>
    <row r="19" ht="30" customHeight="1" spans="1:249">
      <c r="A19" s="154"/>
      <c r="B19" s="85"/>
      <c r="C19" s="108" t="s">
        <v>30</v>
      </c>
      <c r="D19" s="85">
        <f>'4'!D19</f>
        <v>0</v>
      </c>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row>
    <row r="20" ht="30" customHeight="1" spans="1:249">
      <c r="A20" s="154"/>
      <c r="B20" s="85"/>
      <c r="C20" s="108" t="s">
        <v>31</v>
      </c>
      <c r="D20" s="85">
        <f>'4'!D20</f>
        <v>0</v>
      </c>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row>
    <row r="21" ht="30" customHeight="1" spans="1:249">
      <c r="A21" s="59"/>
      <c r="B21" s="85"/>
      <c r="C21" s="108" t="s">
        <v>32</v>
      </c>
      <c r="D21" s="85">
        <f>'4'!D21</f>
        <v>0</v>
      </c>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row>
    <row r="22" ht="30" customHeight="1" spans="1:249">
      <c r="A22" s="59"/>
      <c r="B22" s="85"/>
      <c r="C22" s="111" t="s">
        <v>33</v>
      </c>
      <c r="D22" s="85">
        <f>'4'!D22</f>
        <v>0</v>
      </c>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row>
    <row r="23" ht="30" customHeight="1" spans="1:249">
      <c r="A23" s="59"/>
      <c r="B23" s="85"/>
      <c r="C23" s="111" t="s">
        <v>34</v>
      </c>
      <c r="D23" s="85">
        <f>'4'!D23</f>
        <v>0</v>
      </c>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row>
    <row r="24" ht="30" customHeight="1" spans="1:249">
      <c r="A24" s="59"/>
      <c r="B24" s="85"/>
      <c r="C24" s="111" t="s">
        <v>35</v>
      </c>
      <c r="D24" s="85">
        <f>'4'!D24</f>
        <v>0</v>
      </c>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row>
    <row r="25" ht="31.15" customHeight="1" spans="1:249">
      <c r="A25" s="59"/>
      <c r="B25" s="85"/>
      <c r="C25" s="111" t="s">
        <v>36</v>
      </c>
      <c r="D25" s="85">
        <f>'4'!D25</f>
        <v>0</v>
      </c>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row>
    <row r="26" ht="31.15" customHeight="1" spans="1:249">
      <c r="A26" s="59"/>
      <c r="B26" s="85"/>
      <c r="C26" s="111" t="s">
        <v>37</v>
      </c>
      <c r="D26" s="85">
        <f>'4'!D26</f>
        <v>0</v>
      </c>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row>
    <row r="27" ht="31.15" customHeight="1" spans="1:249">
      <c r="A27" s="59"/>
      <c r="B27" s="85"/>
      <c r="C27" s="111" t="s">
        <v>38</v>
      </c>
      <c r="D27" s="85">
        <f>'4'!D27</f>
        <v>0</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row>
    <row r="28" ht="30" customHeight="1" spans="1:249">
      <c r="A28" s="96" t="s">
        <v>39</v>
      </c>
      <c r="B28" s="85">
        <f>SUM(B6:B27)</f>
        <v>2531.471364</v>
      </c>
      <c r="C28" s="96" t="s">
        <v>40</v>
      </c>
      <c r="D28" s="85">
        <f>SUM(D6:D27)</f>
        <v>2531.471364</v>
      </c>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row>
    <row r="29" ht="30" customHeight="1" spans="1:249">
      <c r="A29" s="154" t="s">
        <v>41</v>
      </c>
      <c r="B29" s="85"/>
      <c r="C29" s="108" t="s">
        <v>42</v>
      </c>
      <c r="D29" s="85"/>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row>
    <row r="30" ht="30" customHeight="1" spans="1:249">
      <c r="A30" s="96" t="s">
        <v>43</v>
      </c>
      <c r="B30" s="85">
        <f>B28</f>
        <v>2531.471364</v>
      </c>
      <c r="C30" s="96" t="s">
        <v>44</v>
      </c>
      <c r="D30" s="85">
        <f>D28</f>
        <v>2531.471364</v>
      </c>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row>
    <row r="31" ht="27" customHeight="1" spans="1:249">
      <c r="A31" s="60" t="s">
        <v>45</v>
      </c>
      <c r="B31" s="86"/>
      <c r="C31" s="83"/>
      <c r="D31" s="113"/>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row>
    <row r="32" ht="27.75" customHeight="1" spans="1:249">
      <c r="A32" s="114"/>
      <c r="B32" s="115"/>
      <c r="C32" s="114"/>
      <c r="D32" s="115"/>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row>
    <row r="33" ht="27.75" customHeight="1" spans="1:249">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c r="GR33" s="116"/>
      <c r="GS33" s="116"/>
      <c r="GT33" s="116"/>
      <c r="GU33" s="116"/>
      <c r="GV33" s="116"/>
      <c r="GW33" s="116"/>
      <c r="GX33" s="116"/>
      <c r="GY33" s="116"/>
      <c r="GZ33" s="116"/>
      <c r="HA33" s="116"/>
      <c r="HB33" s="116"/>
      <c r="HC33" s="116"/>
      <c r="HD33" s="116"/>
      <c r="HE33" s="116"/>
      <c r="HF33" s="116"/>
      <c r="HG33" s="116"/>
      <c r="HH33" s="116"/>
      <c r="HI33" s="116"/>
      <c r="HJ33" s="116"/>
      <c r="HK33" s="116"/>
      <c r="HL33" s="116"/>
      <c r="HM33" s="116"/>
      <c r="HN33" s="116"/>
      <c r="HO33" s="116"/>
      <c r="HP33" s="116"/>
      <c r="HQ33" s="116"/>
      <c r="HR33" s="116"/>
      <c r="HS33" s="116"/>
      <c r="HT33" s="116"/>
      <c r="HU33" s="116"/>
      <c r="HV33" s="116"/>
      <c r="HW33" s="116"/>
      <c r="HX33" s="116"/>
      <c r="HY33" s="116"/>
      <c r="HZ33" s="116"/>
      <c r="IA33" s="116"/>
      <c r="IB33" s="116"/>
      <c r="IC33" s="116"/>
      <c r="ID33" s="116"/>
      <c r="IE33" s="116"/>
      <c r="IF33" s="116"/>
      <c r="IG33" s="116"/>
      <c r="IH33" s="116"/>
      <c r="II33" s="116"/>
      <c r="IJ33" s="116"/>
      <c r="IK33" s="116"/>
      <c r="IL33" s="116"/>
      <c r="IM33" s="116"/>
      <c r="IN33" s="116"/>
      <c r="IO33" s="116"/>
    </row>
    <row r="34" ht="27.75" customHeight="1" spans="1:249">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6"/>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row>
    <row r="35" ht="27.75" customHeight="1" spans="1:249">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6"/>
      <c r="FB35" s="116"/>
      <c r="FC35" s="116"/>
      <c r="FD35" s="116"/>
      <c r="FE35" s="116"/>
      <c r="FF35" s="116"/>
      <c r="FG35" s="116"/>
      <c r="FH35" s="116"/>
      <c r="FI35" s="116"/>
      <c r="FJ35" s="116"/>
      <c r="FK35" s="116"/>
      <c r="FL35" s="116"/>
      <c r="FM35" s="116"/>
      <c r="FN35" s="116"/>
      <c r="FO35" s="116"/>
      <c r="FP35" s="116"/>
      <c r="FQ35" s="116"/>
      <c r="FR35" s="116"/>
      <c r="FS35" s="116"/>
      <c r="FT35" s="116"/>
      <c r="FU35" s="116"/>
      <c r="FV35" s="116"/>
      <c r="FW35" s="116"/>
      <c r="FX35" s="116"/>
      <c r="FY35" s="116"/>
      <c r="FZ35" s="116"/>
      <c r="GA35" s="116"/>
      <c r="GB35" s="116"/>
      <c r="GC35" s="116"/>
      <c r="GD35" s="116"/>
      <c r="GE35" s="116"/>
      <c r="GF35" s="116"/>
      <c r="GG35" s="116"/>
      <c r="GH35" s="116"/>
      <c r="GI35" s="116"/>
      <c r="GJ35" s="116"/>
      <c r="GK35" s="116"/>
      <c r="GL35" s="116"/>
      <c r="GM35" s="116"/>
      <c r="GN35" s="116"/>
      <c r="GO35" s="116"/>
      <c r="GP35" s="116"/>
      <c r="GQ35" s="116"/>
      <c r="GR35" s="116"/>
      <c r="GS35" s="116"/>
      <c r="GT35" s="116"/>
      <c r="GU35" s="116"/>
      <c r="GV35" s="116"/>
      <c r="GW35" s="116"/>
      <c r="GX35" s="116"/>
      <c r="GY35" s="116"/>
      <c r="GZ35" s="116"/>
      <c r="HA35" s="116"/>
      <c r="HB35" s="116"/>
      <c r="HC35" s="116"/>
      <c r="HD35" s="116"/>
      <c r="HE35" s="116"/>
      <c r="HF35" s="116"/>
      <c r="HG35" s="116"/>
      <c r="HH35" s="116"/>
      <c r="HI35" s="116"/>
      <c r="HJ35" s="116"/>
      <c r="HK35" s="116"/>
      <c r="HL35" s="116"/>
      <c r="HM35" s="116"/>
      <c r="HN35" s="116"/>
      <c r="HO35" s="116"/>
      <c r="HP35" s="116"/>
      <c r="HQ35" s="116"/>
      <c r="HR35" s="116"/>
      <c r="HS35" s="116"/>
      <c r="HT35" s="116"/>
      <c r="HU35" s="116"/>
      <c r="HV35" s="116"/>
      <c r="HW35" s="116"/>
      <c r="HX35" s="116"/>
      <c r="HY35" s="116"/>
      <c r="HZ35" s="116"/>
      <c r="IA35" s="116"/>
      <c r="IB35" s="116"/>
      <c r="IC35" s="116"/>
      <c r="ID35" s="116"/>
      <c r="IE35" s="116"/>
      <c r="IF35" s="116"/>
      <c r="IG35" s="116"/>
      <c r="IH35" s="116"/>
      <c r="II35" s="116"/>
      <c r="IJ35" s="116"/>
      <c r="IK35" s="116"/>
      <c r="IL35" s="116"/>
      <c r="IM35" s="116"/>
      <c r="IN35" s="116"/>
      <c r="IO35" s="116"/>
    </row>
    <row r="36" ht="27.75" customHeight="1" spans="1:249">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2"/>
  <sheetViews>
    <sheetView showGridLines="0" showZeros="0" view="pageBreakPreview" zoomScaleNormal="115" topLeftCell="A7" workbookViewId="0">
      <selection activeCell="C11" sqref="C11"/>
    </sheetView>
  </sheetViews>
  <sheetFormatPr defaultColWidth="9.16666666666667" defaultRowHeight="27.75" customHeight="1"/>
  <cols>
    <col min="1" max="1" width="10.8333333333333" style="135" customWidth="1"/>
    <col min="2" max="2" width="9.5" style="135" customWidth="1"/>
    <col min="3" max="3" width="19.5" style="135" customWidth="1"/>
    <col min="4" max="4" width="18" style="135" customWidth="1"/>
    <col min="5" max="5" width="17.3333333333333" style="135" customWidth="1"/>
    <col min="6" max="11" width="8.83333333333333" style="135" customWidth="1"/>
    <col min="12" max="12" width="8.83333333333333" style="114" customWidth="1"/>
    <col min="13" max="13" width="11.5" style="114" customWidth="1"/>
    <col min="14" max="19" width="8.83333333333333" style="135" customWidth="1"/>
    <col min="20" max="251" width="9" style="114" customWidth="1"/>
    <col min="252" max="252" width="9.16666666666667" customWidth="1"/>
  </cols>
  <sheetData>
    <row r="1" s="133" customFormat="1" ht="27" customHeight="1" spans="1:19">
      <c r="A1" s="41" t="s">
        <v>46</v>
      </c>
      <c r="B1" s="41"/>
      <c r="C1" s="41"/>
      <c r="D1" s="41"/>
      <c r="E1" s="136"/>
      <c r="F1" s="136"/>
      <c r="G1" s="136"/>
      <c r="H1" s="136"/>
      <c r="I1" s="136"/>
      <c r="J1" s="136"/>
      <c r="K1" s="136"/>
      <c r="L1" s="136"/>
      <c r="N1" s="136"/>
      <c r="O1" s="136"/>
      <c r="P1" s="136"/>
      <c r="Q1" s="136"/>
      <c r="R1" s="136"/>
      <c r="S1" s="136"/>
    </row>
    <row r="2" s="105" customFormat="1" ht="40.5" customHeight="1" spans="1:19">
      <c r="A2" s="137" t="s">
        <v>47</v>
      </c>
      <c r="B2" s="137"/>
      <c r="C2" s="137"/>
      <c r="D2" s="137"/>
      <c r="E2" s="137"/>
      <c r="F2" s="137"/>
      <c r="G2" s="137"/>
      <c r="H2" s="137"/>
      <c r="I2" s="137"/>
      <c r="J2" s="137"/>
      <c r="K2" s="137"/>
      <c r="L2" s="137"/>
      <c r="M2" s="137"/>
      <c r="N2" s="137"/>
      <c r="O2" s="137"/>
      <c r="P2" s="137"/>
      <c r="Q2" s="137"/>
      <c r="R2" s="137"/>
      <c r="S2" s="137"/>
    </row>
    <row r="3" s="38" customFormat="1" ht="22.15" customHeight="1" spans="1:19">
      <c r="A3" s="138" t="s">
        <v>2</v>
      </c>
      <c r="B3" s="139"/>
      <c r="C3" s="139"/>
      <c r="D3" s="139"/>
      <c r="E3" s="139"/>
      <c r="F3" s="139"/>
      <c r="G3" s="139"/>
      <c r="H3" s="139"/>
      <c r="I3" s="139"/>
      <c r="J3" s="139"/>
      <c r="K3" s="139"/>
      <c r="L3" s="139"/>
      <c r="N3" s="139"/>
      <c r="O3" s="139"/>
      <c r="P3" s="139"/>
      <c r="Q3" s="139"/>
      <c r="R3" s="139"/>
      <c r="S3" s="139" t="s">
        <v>3</v>
      </c>
    </row>
    <row r="4" s="134" customFormat="1" ht="29.85" customHeight="1" spans="1:19">
      <c r="A4" s="140" t="s">
        <v>48</v>
      </c>
      <c r="B4" s="140" t="s">
        <v>49</v>
      </c>
      <c r="C4" s="141" t="s">
        <v>50</v>
      </c>
      <c r="D4" s="142" t="s">
        <v>51</v>
      </c>
      <c r="E4" s="142"/>
      <c r="F4" s="142"/>
      <c r="G4" s="142"/>
      <c r="H4" s="142"/>
      <c r="I4" s="142"/>
      <c r="J4" s="142"/>
      <c r="K4" s="142"/>
      <c r="L4" s="142"/>
      <c r="M4" s="142"/>
      <c r="N4" s="140" t="s">
        <v>41</v>
      </c>
      <c r="O4" s="140"/>
      <c r="P4" s="140"/>
      <c r="Q4" s="140"/>
      <c r="R4" s="140"/>
      <c r="S4" s="140"/>
    </row>
    <row r="5" s="134" customFormat="1" ht="29.85" customHeight="1" spans="1:19">
      <c r="A5" s="140"/>
      <c r="B5" s="140"/>
      <c r="C5" s="143"/>
      <c r="D5" s="140" t="s">
        <v>52</v>
      </c>
      <c r="E5" s="144" t="s">
        <v>53</v>
      </c>
      <c r="F5" s="144" t="s">
        <v>54</v>
      </c>
      <c r="G5" s="144" t="s">
        <v>55</v>
      </c>
      <c r="H5" s="144" t="s">
        <v>56</v>
      </c>
      <c r="I5" s="144" t="s">
        <v>57</v>
      </c>
      <c r="J5" s="144" t="s">
        <v>58</v>
      </c>
      <c r="K5" s="144" t="s">
        <v>59</v>
      </c>
      <c r="L5" s="144" t="s">
        <v>60</v>
      </c>
      <c r="M5" s="144" t="s">
        <v>61</v>
      </c>
      <c r="N5" s="141" t="s">
        <v>52</v>
      </c>
      <c r="O5" s="140" t="s">
        <v>53</v>
      </c>
      <c r="P5" s="140" t="s">
        <v>54</v>
      </c>
      <c r="Q5" s="140" t="s">
        <v>62</v>
      </c>
      <c r="R5" s="148" t="s">
        <v>56</v>
      </c>
      <c r="S5" s="149" t="s">
        <v>63</v>
      </c>
    </row>
    <row r="6" s="39" customFormat="1" ht="105" customHeight="1" spans="1:251">
      <c r="A6" s="44">
        <v>330</v>
      </c>
      <c r="B6" s="44" t="s">
        <v>64</v>
      </c>
      <c r="C6" s="95">
        <f>D6+N6</f>
        <v>1504.349694</v>
      </c>
      <c r="D6" s="95">
        <f>SUM(E6:M6)</f>
        <v>1504.349694</v>
      </c>
      <c r="E6" s="95">
        <v>1504.349694</v>
      </c>
      <c r="F6" s="95"/>
      <c r="G6" s="95"/>
      <c r="H6" s="95"/>
      <c r="I6" s="95"/>
      <c r="J6" s="95"/>
      <c r="K6" s="95"/>
      <c r="L6" s="95"/>
      <c r="M6" s="95"/>
      <c r="N6" s="145">
        <f>SUM(O6:S6)</f>
        <v>0</v>
      </c>
      <c r="O6" s="58"/>
      <c r="P6" s="58"/>
      <c r="Q6" s="58"/>
      <c r="R6" s="58"/>
      <c r="S6" s="58"/>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s="106" customFormat="1" ht="105" customHeight="1" spans="1:251">
      <c r="A7" s="44">
        <v>330201</v>
      </c>
      <c r="B7" s="44" t="s">
        <v>65</v>
      </c>
      <c r="C7" s="95">
        <f t="shared" ref="C7:C8" si="0">D7+N7</f>
        <v>679.1166</v>
      </c>
      <c r="D7" s="95">
        <f t="shared" ref="D7:D8" si="1">SUM(E7:M7)</f>
        <v>679.1166</v>
      </c>
      <c r="E7" s="95">
        <v>599.1166</v>
      </c>
      <c r="F7" s="85"/>
      <c r="G7" s="85"/>
      <c r="H7" s="85"/>
      <c r="I7" s="85"/>
      <c r="J7" s="85"/>
      <c r="K7" s="85"/>
      <c r="L7" s="85"/>
      <c r="M7" s="85">
        <v>80</v>
      </c>
      <c r="N7" s="58"/>
      <c r="O7" s="58"/>
      <c r="P7" s="58"/>
      <c r="Q7" s="58"/>
      <c r="R7" s="58"/>
      <c r="S7" s="58"/>
      <c r="T7" s="150">
        <f>5182.76-C7-C8-C6</f>
        <v>2651.288636</v>
      </c>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row>
    <row r="8" s="39" customFormat="1" ht="69.95" customHeight="1" spans="1:19">
      <c r="A8" s="44">
        <v>330301</v>
      </c>
      <c r="B8" s="44" t="s">
        <v>66</v>
      </c>
      <c r="C8" s="95">
        <f t="shared" si="0"/>
        <v>348.00507</v>
      </c>
      <c r="D8" s="95">
        <f t="shared" si="1"/>
        <v>348.00507</v>
      </c>
      <c r="E8" s="95">
        <v>282.90507</v>
      </c>
      <c r="F8" s="85"/>
      <c r="G8" s="85"/>
      <c r="H8" s="85"/>
      <c r="I8" s="85">
        <v>65</v>
      </c>
      <c r="J8" s="85"/>
      <c r="K8" s="85"/>
      <c r="L8" s="85"/>
      <c r="M8" s="85">
        <v>0.1</v>
      </c>
      <c r="N8" s="58"/>
      <c r="O8" s="58"/>
      <c r="P8" s="58"/>
      <c r="Q8" s="58"/>
      <c r="R8" s="58"/>
      <c r="S8" s="58"/>
    </row>
    <row r="9" s="39" customFormat="1" ht="39" customHeight="1" spans="1:20">
      <c r="A9" s="58"/>
      <c r="B9" s="145" t="s">
        <v>67</v>
      </c>
      <c r="C9" s="85"/>
      <c r="D9" s="85"/>
      <c r="E9" s="85"/>
      <c r="F9" s="58"/>
      <c r="G9" s="58"/>
      <c r="H9" s="58"/>
      <c r="I9" s="58"/>
      <c r="J9" s="58"/>
      <c r="K9" s="58"/>
      <c r="L9" s="58"/>
      <c r="M9" s="58"/>
      <c r="N9" s="58"/>
      <c r="O9" s="58"/>
      <c r="P9" s="58"/>
      <c r="Q9" s="58"/>
      <c r="R9" s="58"/>
      <c r="S9" s="58"/>
      <c r="T9" s="106"/>
    </row>
    <row r="10" s="39" customFormat="1" ht="33.75" customHeight="1" spans="1:20">
      <c r="A10" s="58"/>
      <c r="B10" s="145"/>
      <c r="C10" s="85"/>
      <c r="D10" s="85"/>
      <c r="E10" s="85"/>
      <c r="F10" s="58"/>
      <c r="G10" s="58"/>
      <c r="H10" s="58"/>
      <c r="I10" s="58"/>
      <c r="J10" s="58"/>
      <c r="K10" s="58"/>
      <c r="L10" s="58"/>
      <c r="M10" s="58"/>
      <c r="N10" s="58"/>
      <c r="O10" s="58"/>
      <c r="P10" s="58"/>
      <c r="Q10" s="58"/>
      <c r="R10" s="58"/>
      <c r="S10" s="58"/>
      <c r="T10" s="106"/>
    </row>
    <row r="11" ht="33.75" customHeight="1" spans="1:19">
      <c r="A11" s="146" t="s">
        <v>50</v>
      </c>
      <c r="B11" s="147"/>
      <c r="C11" s="85">
        <f>SUM(C6:C10)</f>
        <v>2531.471364</v>
      </c>
      <c r="D11" s="85">
        <f>SUM(D6:D10)</f>
        <v>2531.471364</v>
      </c>
      <c r="E11" s="85">
        <f>SUM(E6:E10)</f>
        <v>2386.371364</v>
      </c>
      <c r="F11" s="85">
        <f t="shared" ref="F11:S11" si="2">SUM(F6:F10)</f>
        <v>0</v>
      </c>
      <c r="G11" s="85">
        <f t="shared" si="2"/>
        <v>0</v>
      </c>
      <c r="H11" s="85">
        <f t="shared" si="2"/>
        <v>0</v>
      </c>
      <c r="I11" s="85">
        <f t="shared" si="2"/>
        <v>65</v>
      </c>
      <c r="J11" s="85">
        <f t="shared" si="2"/>
        <v>0</v>
      </c>
      <c r="K11" s="85">
        <f t="shared" si="2"/>
        <v>0</v>
      </c>
      <c r="L11" s="85">
        <f t="shared" si="2"/>
        <v>0</v>
      </c>
      <c r="M11" s="85">
        <f t="shared" si="2"/>
        <v>80.1</v>
      </c>
      <c r="N11" s="85">
        <f t="shared" si="2"/>
        <v>0</v>
      </c>
      <c r="O11" s="85">
        <f t="shared" si="2"/>
        <v>0</v>
      </c>
      <c r="P11" s="85">
        <f t="shared" si="2"/>
        <v>0</v>
      </c>
      <c r="Q11" s="85">
        <f t="shared" si="2"/>
        <v>0</v>
      </c>
      <c r="R11" s="85">
        <f t="shared" si="2"/>
        <v>0</v>
      </c>
      <c r="S11" s="85">
        <f t="shared" si="2"/>
        <v>0</v>
      </c>
    </row>
    <row r="12" customHeight="1" spans="5:5">
      <c r="E12" s="85"/>
    </row>
  </sheetData>
  <mergeCells count="7">
    <mergeCell ref="A2:S2"/>
    <mergeCell ref="D4:M4"/>
    <mergeCell ref="N4:S4"/>
    <mergeCell ref="A11:B11"/>
    <mergeCell ref="A4:A5"/>
    <mergeCell ref="B4:B5"/>
    <mergeCell ref="C4:C5"/>
  </mergeCells>
  <printOptions horizontalCentered="1"/>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showGridLines="0" showZeros="0" view="pageBreakPreview" zoomScale="85" zoomScaleNormal="115" workbookViewId="0">
      <pane xSplit="2" ySplit="6" topLeftCell="C7" activePane="bottomRight" state="frozen"/>
      <selection/>
      <selection pane="topRight"/>
      <selection pane="bottomLeft"/>
      <selection pane="bottomRight" activeCell="F10" sqref="F10"/>
    </sheetView>
  </sheetViews>
  <sheetFormatPr defaultColWidth="9.16666666666667" defaultRowHeight="27.75" customHeight="1"/>
  <cols>
    <col min="1" max="1" width="23.6666666666667" style="119" customWidth="1"/>
    <col min="2" max="2" width="22.8333333333333" style="119" customWidth="1"/>
    <col min="3" max="8" width="17.3333333333333" style="120" customWidth="1"/>
    <col min="9" max="248" width="10.6666666666667" style="1" customWidth="1"/>
    <col min="249" max="250" width="9.16666666666667" style="6" customWidth="1"/>
    <col min="251" max="16384" width="9.16666666666667" style="6"/>
  </cols>
  <sheetData>
    <row r="1" s="117" customFormat="1" ht="27" customHeight="1" spans="1:2">
      <c r="A1" s="7" t="s">
        <v>68</v>
      </c>
      <c r="B1" s="7"/>
    </row>
    <row r="2" s="2" customFormat="1" ht="29.25" customHeight="1" spans="1:12">
      <c r="A2" s="121" t="s">
        <v>69</v>
      </c>
      <c r="B2" s="121"/>
      <c r="C2" s="121"/>
      <c r="D2" s="121"/>
      <c r="E2" s="121"/>
      <c r="F2" s="121"/>
      <c r="G2" s="121"/>
      <c r="H2" s="122"/>
      <c r="I2" s="132"/>
      <c r="J2" s="121"/>
      <c r="K2" s="132"/>
      <c r="L2" s="132"/>
    </row>
    <row r="3" s="3" customFormat="1" ht="22.15" customHeight="1" spans="1:8">
      <c r="A3" s="9" t="s">
        <v>2</v>
      </c>
      <c r="H3" s="3" t="s">
        <v>3</v>
      </c>
    </row>
    <row r="4" s="118" customFormat="1" ht="15" customHeight="1" spans="1:8">
      <c r="A4" s="12" t="s">
        <v>70</v>
      </c>
      <c r="B4" s="12" t="s">
        <v>71</v>
      </c>
      <c r="C4" s="14" t="s">
        <v>72</v>
      </c>
      <c r="D4" s="12" t="s">
        <v>73</v>
      </c>
      <c r="E4" s="12" t="s">
        <v>74</v>
      </c>
      <c r="F4" s="12" t="s">
        <v>75</v>
      </c>
      <c r="G4" s="12" t="s">
        <v>76</v>
      </c>
      <c r="H4" s="12" t="s">
        <v>77</v>
      </c>
    </row>
    <row r="5" s="118" customFormat="1" ht="15" customHeight="1" spans="1:8">
      <c r="A5" s="12"/>
      <c r="B5" s="12"/>
      <c r="C5" s="14"/>
      <c r="D5" s="12"/>
      <c r="E5" s="12"/>
      <c r="F5" s="12"/>
      <c r="G5" s="12"/>
      <c r="H5" s="12"/>
    </row>
    <row r="6" s="118" customFormat="1" ht="15" customHeight="1" spans="1:8">
      <c r="A6" s="12"/>
      <c r="B6" s="12"/>
      <c r="C6" s="14"/>
      <c r="D6" s="12"/>
      <c r="E6" s="12"/>
      <c r="F6" s="12"/>
      <c r="G6" s="12"/>
      <c r="H6" s="12"/>
    </row>
    <row r="7" s="118" customFormat="1" ht="43.5" customHeight="1" spans="1:8">
      <c r="A7" s="123" t="s">
        <v>78</v>
      </c>
      <c r="B7" s="124" t="s">
        <v>79</v>
      </c>
      <c r="C7" s="125">
        <f t="shared" ref="C7:C29" si="0">SUM(D7:H7)</f>
        <v>6.0019</v>
      </c>
      <c r="D7" s="126">
        <f>'[1]5'!D6</f>
        <v>0</v>
      </c>
      <c r="E7" s="127">
        <f>'[1]5'!G6</f>
        <v>6.0019</v>
      </c>
      <c r="F7" s="12"/>
      <c r="G7" s="12"/>
      <c r="H7" s="12"/>
    </row>
    <row r="8" s="118" customFormat="1" ht="43.5" customHeight="1" spans="1:8">
      <c r="A8" s="62" t="s">
        <v>80</v>
      </c>
      <c r="B8" s="128" t="s">
        <v>81</v>
      </c>
      <c r="C8" s="125">
        <f t="shared" si="0"/>
        <v>6.0019</v>
      </c>
      <c r="D8" s="126">
        <f>'[1]5'!D7</f>
        <v>0</v>
      </c>
      <c r="E8" s="127">
        <f>'[1]5'!G7</f>
        <v>6.0019</v>
      </c>
      <c r="F8" s="12"/>
      <c r="G8" s="12"/>
      <c r="H8" s="12"/>
    </row>
    <row r="9" s="118" customFormat="1" ht="43.5" customHeight="1" spans="1:8">
      <c r="A9" s="129" t="s">
        <v>82</v>
      </c>
      <c r="B9" s="128" t="s">
        <v>83</v>
      </c>
      <c r="C9" s="125">
        <f t="shared" si="0"/>
        <v>6.0019</v>
      </c>
      <c r="D9" s="126">
        <f>'[1]5'!D8</f>
        <v>0</v>
      </c>
      <c r="E9" s="127">
        <f>'[1]5'!G8</f>
        <v>6.0019</v>
      </c>
      <c r="F9" s="12"/>
      <c r="G9" s="12"/>
      <c r="H9" s="12"/>
    </row>
    <row r="10" s="118" customFormat="1" ht="43.5" customHeight="1" spans="1:8">
      <c r="A10" s="123" t="s">
        <v>84</v>
      </c>
      <c r="B10" s="124" t="s">
        <v>85</v>
      </c>
      <c r="C10" s="125">
        <f t="shared" si="0"/>
        <v>1275.17367</v>
      </c>
      <c r="D10" s="127">
        <f>D11</f>
        <v>782.02167</v>
      </c>
      <c r="E10" s="127">
        <f>E11</f>
        <v>493.152</v>
      </c>
      <c r="F10" s="12"/>
      <c r="G10" s="12"/>
      <c r="H10" s="12"/>
    </row>
    <row r="11" s="118" customFormat="1" ht="43.5" customHeight="1" spans="1:8">
      <c r="A11" s="62" t="s">
        <v>86</v>
      </c>
      <c r="B11" s="128" t="s">
        <v>87</v>
      </c>
      <c r="C11" s="125">
        <f t="shared" si="0"/>
        <v>1275.17367</v>
      </c>
      <c r="D11" s="127">
        <f>D12+D13+D14</f>
        <v>782.02167</v>
      </c>
      <c r="E11" s="127">
        <f>E12+E13+E14</f>
        <v>493.152</v>
      </c>
      <c r="F11" s="12"/>
      <c r="G11" s="12"/>
      <c r="H11" s="12"/>
    </row>
    <row r="12" ht="47.25" customHeight="1" spans="1:8">
      <c r="A12" s="129" t="s">
        <v>88</v>
      </c>
      <c r="B12" s="128" t="s">
        <v>89</v>
      </c>
      <c r="C12" s="125">
        <f t="shared" si="0"/>
        <v>348.00507</v>
      </c>
      <c r="D12" s="127">
        <f>'[1]5'!D11</f>
        <v>282.90507</v>
      </c>
      <c r="E12" s="127">
        <f>'[1]5'!G11+65.1</f>
        <v>65.1</v>
      </c>
      <c r="F12" s="125"/>
      <c r="G12" s="125"/>
      <c r="H12" s="125"/>
    </row>
    <row r="13" ht="47.25" customHeight="1" spans="1:8">
      <c r="A13" s="129" t="s">
        <v>90</v>
      </c>
      <c r="B13" s="128" t="s">
        <v>91</v>
      </c>
      <c r="C13" s="125">
        <f t="shared" si="0"/>
        <v>827.1686</v>
      </c>
      <c r="D13" s="127">
        <f>'[1]5'!D12</f>
        <v>499.1166</v>
      </c>
      <c r="E13" s="127">
        <f>'[1]5'!G12+80</f>
        <v>328.052</v>
      </c>
      <c r="F13" s="125"/>
      <c r="G13" s="125"/>
      <c r="H13" s="125"/>
    </row>
    <row r="14" ht="47.25" customHeight="1" spans="1:8">
      <c r="A14" s="129" t="s">
        <v>92</v>
      </c>
      <c r="B14" s="128" t="s">
        <v>93</v>
      </c>
      <c r="C14" s="125">
        <f t="shared" si="0"/>
        <v>100</v>
      </c>
      <c r="D14" s="126">
        <f>'[1]5'!D13</f>
        <v>0</v>
      </c>
      <c r="E14" s="127">
        <f>'[1]5'!G13</f>
        <v>100</v>
      </c>
      <c r="F14" s="125"/>
      <c r="G14" s="125"/>
      <c r="H14" s="125"/>
    </row>
    <row r="15" ht="47.25" customHeight="1" spans="1:8">
      <c r="A15" s="123" t="s">
        <v>94</v>
      </c>
      <c r="B15" s="124" t="s">
        <v>95</v>
      </c>
      <c r="C15" s="125">
        <f t="shared" si="0"/>
        <v>668.125612</v>
      </c>
      <c r="D15" s="126">
        <f>'[1]5'!D14</f>
        <v>0</v>
      </c>
      <c r="E15" s="127">
        <f>'[1]5'!G14</f>
        <v>668.125612</v>
      </c>
      <c r="F15" s="125"/>
      <c r="G15" s="125"/>
      <c r="H15" s="125"/>
    </row>
    <row r="16" ht="47.25" customHeight="1" spans="1:8">
      <c r="A16" s="62" t="s">
        <v>96</v>
      </c>
      <c r="B16" s="128" t="s">
        <v>97</v>
      </c>
      <c r="C16" s="125">
        <f t="shared" si="0"/>
        <v>668.125612</v>
      </c>
      <c r="D16" s="126">
        <f>'[1]5'!D15</f>
        <v>0</v>
      </c>
      <c r="E16" s="127">
        <f>'[1]5'!G15</f>
        <v>668.125612</v>
      </c>
      <c r="F16" s="125"/>
      <c r="G16" s="125"/>
      <c r="H16" s="125"/>
    </row>
    <row r="17" ht="47.25" customHeight="1" spans="1:8">
      <c r="A17" s="129" t="s">
        <v>98</v>
      </c>
      <c r="B17" s="128" t="s">
        <v>99</v>
      </c>
      <c r="C17" s="125">
        <f t="shared" si="0"/>
        <v>668.125612</v>
      </c>
      <c r="D17" s="126">
        <f>'[1]5'!D16</f>
        <v>0</v>
      </c>
      <c r="E17" s="127">
        <f>'[1]5'!G16</f>
        <v>668.125612</v>
      </c>
      <c r="F17" s="125"/>
      <c r="G17" s="125"/>
      <c r="H17" s="125"/>
    </row>
    <row r="18" ht="47.25" customHeight="1" spans="1:8">
      <c r="A18" s="123" t="s">
        <v>100</v>
      </c>
      <c r="B18" s="124" t="s">
        <v>101</v>
      </c>
      <c r="C18" s="125">
        <f t="shared" si="0"/>
        <v>438.616582</v>
      </c>
      <c r="D18" s="126">
        <f>'[1]5'!D17</f>
        <v>362.622991</v>
      </c>
      <c r="E18" s="127">
        <f>'[1]5'!G17</f>
        <v>75.993591</v>
      </c>
      <c r="F18" s="125"/>
      <c r="G18" s="125"/>
      <c r="H18" s="125"/>
    </row>
    <row r="19" ht="47.25" customHeight="1" spans="1:8">
      <c r="A19" s="62" t="s">
        <v>86</v>
      </c>
      <c r="B19" s="128" t="s">
        <v>102</v>
      </c>
      <c r="C19" s="125">
        <f t="shared" si="0"/>
        <v>438.616582</v>
      </c>
      <c r="D19" s="126">
        <f>'[1]5'!D18</f>
        <v>362.622991</v>
      </c>
      <c r="E19" s="127">
        <f>'[1]5'!G18</f>
        <v>75.993591</v>
      </c>
      <c r="F19" s="125"/>
      <c r="G19" s="125"/>
      <c r="H19" s="125"/>
    </row>
    <row r="20" ht="47.25" customHeight="1" spans="1:8">
      <c r="A20" s="129" t="s">
        <v>103</v>
      </c>
      <c r="B20" s="128" t="s">
        <v>104</v>
      </c>
      <c r="C20" s="125">
        <f t="shared" si="0"/>
        <v>362.622991</v>
      </c>
      <c r="D20" s="126">
        <f>'[1]5'!D19</f>
        <v>362.622991</v>
      </c>
      <c r="E20" s="127">
        <f>'[1]5'!G19</f>
        <v>0</v>
      </c>
      <c r="F20" s="125"/>
      <c r="G20" s="125"/>
      <c r="H20" s="125"/>
    </row>
    <row r="21" ht="47.25" customHeight="1" spans="1:8">
      <c r="A21" s="129" t="s">
        <v>105</v>
      </c>
      <c r="B21" s="128" t="s">
        <v>106</v>
      </c>
      <c r="C21" s="125">
        <f t="shared" si="0"/>
        <v>75.993591</v>
      </c>
      <c r="D21" s="126">
        <f>'[1]5'!D20</f>
        <v>0</v>
      </c>
      <c r="E21" s="127">
        <f>'[1]5'!G20</f>
        <v>75.993591</v>
      </c>
      <c r="F21" s="125"/>
      <c r="G21" s="125"/>
      <c r="H21" s="125"/>
    </row>
    <row r="22" ht="47.25" customHeight="1" spans="1:8">
      <c r="A22" s="123" t="s">
        <v>107</v>
      </c>
      <c r="B22" s="124" t="s">
        <v>108</v>
      </c>
      <c r="C22" s="125">
        <f t="shared" si="0"/>
        <v>143.5536</v>
      </c>
      <c r="D22" s="126">
        <f>'[1]5'!D21</f>
        <v>0</v>
      </c>
      <c r="E22" s="127">
        <f>'[1]5'!G21</f>
        <v>143.5536</v>
      </c>
      <c r="F22" s="125"/>
      <c r="G22" s="125"/>
      <c r="H22" s="125"/>
    </row>
    <row r="23" ht="47.25" customHeight="1" spans="1:8">
      <c r="A23" s="62" t="s">
        <v>96</v>
      </c>
      <c r="B23" s="128" t="s">
        <v>109</v>
      </c>
      <c r="C23" s="125">
        <f t="shared" si="0"/>
        <v>96.3531</v>
      </c>
      <c r="D23" s="126">
        <f>'[1]5'!D22</f>
        <v>0</v>
      </c>
      <c r="E23" s="127">
        <f>'[1]5'!G22</f>
        <v>96.3531</v>
      </c>
      <c r="F23" s="125"/>
      <c r="G23" s="125"/>
      <c r="H23" s="125"/>
    </row>
    <row r="24" ht="47.25" customHeight="1" spans="1:8">
      <c r="A24" s="129" t="s">
        <v>103</v>
      </c>
      <c r="B24" s="128" t="s">
        <v>110</v>
      </c>
      <c r="C24" s="125">
        <f t="shared" si="0"/>
        <v>96.3531</v>
      </c>
      <c r="D24" s="126">
        <f>'[1]5'!D23</f>
        <v>0</v>
      </c>
      <c r="E24" s="127">
        <f>'[1]5'!G23</f>
        <v>96.3531</v>
      </c>
      <c r="F24" s="125"/>
      <c r="G24" s="125"/>
      <c r="H24" s="125"/>
    </row>
    <row r="25" ht="47.25" customHeight="1" spans="1:8">
      <c r="A25" s="62" t="s">
        <v>111</v>
      </c>
      <c r="B25" s="128" t="s">
        <v>112</v>
      </c>
      <c r="C25" s="125">
        <f t="shared" si="0"/>
        <v>47.2005</v>
      </c>
      <c r="D25" s="126">
        <f>'[1]5'!D24</f>
        <v>0</v>
      </c>
      <c r="E25" s="127">
        <f>'[1]5'!G24</f>
        <v>47.2005</v>
      </c>
      <c r="F25" s="125"/>
      <c r="G25" s="125"/>
      <c r="H25" s="125"/>
    </row>
    <row r="26" ht="47.25" customHeight="1" spans="1:8">
      <c r="A26" s="129" t="s">
        <v>113</v>
      </c>
      <c r="B26" s="128" t="s">
        <v>114</v>
      </c>
      <c r="C26" s="125">
        <f t="shared" si="0"/>
        <v>34</v>
      </c>
      <c r="D26" s="126">
        <f>'[1]5'!D25</f>
        <v>0</v>
      </c>
      <c r="E26" s="127">
        <f>'[1]5'!G25</f>
        <v>34</v>
      </c>
      <c r="F26" s="125"/>
      <c r="G26" s="125"/>
      <c r="H26" s="125"/>
    </row>
    <row r="27" ht="47.25" hidden="1" customHeight="1" spans="1:8">
      <c r="A27" s="129" t="s">
        <v>115</v>
      </c>
      <c r="B27" s="128" t="s">
        <v>116</v>
      </c>
      <c r="C27" s="125">
        <f t="shared" si="0"/>
        <v>0</v>
      </c>
      <c r="D27" s="126">
        <f>'[1]5'!D26</f>
        <v>0</v>
      </c>
      <c r="E27" s="127">
        <f>'[1]5'!G26</f>
        <v>0</v>
      </c>
      <c r="F27" s="125"/>
      <c r="G27" s="125"/>
      <c r="H27" s="125"/>
    </row>
    <row r="28" ht="47.25" customHeight="1" spans="1:8">
      <c r="A28" s="129" t="s">
        <v>117</v>
      </c>
      <c r="B28" s="128" t="s">
        <v>118</v>
      </c>
      <c r="C28" s="125">
        <f t="shared" si="0"/>
        <v>13.2005</v>
      </c>
      <c r="D28" s="126">
        <f>'[1]5'!D27</f>
        <v>0</v>
      </c>
      <c r="E28" s="127">
        <f>'[1]5'!G27</f>
        <v>13.2005</v>
      </c>
      <c r="F28" s="125"/>
      <c r="G28" s="125"/>
      <c r="H28" s="125"/>
    </row>
    <row r="29" ht="47.25" customHeight="1" spans="1:8">
      <c r="A29" s="129"/>
      <c r="B29" s="65" t="s">
        <v>72</v>
      </c>
      <c r="C29" s="125">
        <f t="shared" si="0"/>
        <v>2531.471364</v>
      </c>
      <c r="D29" s="125">
        <f>D10+D15+D18+D22+D7</f>
        <v>1144.644661</v>
      </c>
      <c r="E29" s="125">
        <f>E10+E15+E18+E22+E7</f>
        <v>1386.826703</v>
      </c>
      <c r="F29" s="130"/>
      <c r="G29" s="130"/>
      <c r="H29" s="130"/>
    </row>
    <row r="30" customHeight="1" spans="1:1">
      <c r="A30" s="131" t="s">
        <v>119</v>
      </c>
    </row>
  </sheetData>
  <autoFilter xmlns:etc="http://www.wps.cn/officeDocument/2017/etCustomData" ref="A6:IN30" etc:filterBottomFollowUsedRange="0">
    <extLst/>
  </autoFilter>
  <mergeCells count="8">
    <mergeCell ref="A4:A6"/>
    <mergeCell ref="B4:B6"/>
    <mergeCell ref="C4:C6"/>
    <mergeCell ref="D4:D6"/>
    <mergeCell ref="E4:E6"/>
    <mergeCell ref="F4:F6"/>
    <mergeCell ref="G4:G6"/>
    <mergeCell ref="H4:H6"/>
  </mergeCells>
  <printOptions horizontalCentered="1"/>
  <pageMargins left="0.826771653543307" right="0.826771653543307" top="1.10236220472441" bottom="0.590551181102362" header="0.511811023622047" footer="0.511811023622047"/>
  <pageSetup paperSize="9" scale="64" orientation="landscape"/>
  <headerFooter alignWithMargins="0"/>
  <rowBreaks count="1" manualBreakCount="1">
    <brk id="19"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topLeftCell="A21" workbookViewId="0">
      <selection activeCell="D31" sqref="D31"/>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7" width="9" customWidth="1"/>
    <col min="158" max="250" width="9.16666666666667" customWidth="1"/>
  </cols>
  <sheetData>
    <row r="1" ht="24" customHeight="1" spans="1:1">
      <c r="A1" s="41" t="s">
        <v>120</v>
      </c>
    </row>
    <row r="2" ht="42" customHeight="1" spans="1:250">
      <c r="A2" s="42" t="s">
        <v>121</v>
      </c>
      <c r="B2" s="42"/>
      <c r="C2" s="42"/>
      <c r="D2" s="42"/>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row>
    <row r="3" ht="24" customHeight="1" spans="1:250">
      <c r="A3" s="43" t="s">
        <v>2</v>
      </c>
      <c r="B3" s="38"/>
      <c r="C3" s="38"/>
      <c r="D3" s="38" t="s">
        <v>3</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row>
    <row r="4" ht="37.15" customHeight="1" spans="1:250">
      <c r="A4" s="44" t="s">
        <v>4</v>
      </c>
      <c r="B4" s="44"/>
      <c r="C4" s="44" t="s">
        <v>5</v>
      </c>
      <c r="D4" s="44"/>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row>
    <row r="5" ht="37.15" customHeight="1" spans="1:250">
      <c r="A5" s="44" t="s">
        <v>6</v>
      </c>
      <c r="B5" s="107" t="s">
        <v>7</v>
      </c>
      <c r="C5" s="44" t="s">
        <v>6</v>
      </c>
      <c r="D5" s="107" t="s">
        <v>7</v>
      </c>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row>
    <row r="6" ht="30" customHeight="1" spans="1:250">
      <c r="A6" s="59" t="s">
        <v>122</v>
      </c>
      <c r="B6" s="85">
        <f>B7+B8+B9</f>
        <v>2386.371364</v>
      </c>
      <c r="C6" s="108" t="s">
        <v>9</v>
      </c>
      <c r="D6" s="85">
        <f>'5'!C6</f>
        <v>6.0019</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row>
    <row r="7" ht="30" customHeight="1" spans="1:250">
      <c r="A7" s="59" t="s">
        <v>123</v>
      </c>
      <c r="B7" s="85">
        <v>2386.371364</v>
      </c>
      <c r="C7" s="108" t="s">
        <v>11</v>
      </c>
      <c r="D7" s="85"/>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row>
    <row r="8" ht="30" customHeight="1" spans="1:250">
      <c r="A8" s="59" t="s">
        <v>124</v>
      </c>
      <c r="B8" s="85"/>
      <c r="C8" s="108" t="s">
        <v>13</v>
      </c>
      <c r="D8" s="85">
        <f>'5'!C9</f>
        <v>1130.07367</v>
      </c>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row>
    <row r="9" ht="30" customHeight="1" spans="1:250">
      <c r="A9" s="59" t="s">
        <v>125</v>
      </c>
      <c r="B9" s="85"/>
      <c r="C9" s="108" t="s">
        <v>15</v>
      </c>
      <c r="D9" s="85"/>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row>
    <row r="10" ht="30" customHeight="1" spans="1:250">
      <c r="A10" s="59" t="s">
        <v>126</v>
      </c>
      <c r="B10" s="85">
        <f>B11+B12+B13</f>
        <v>0</v>
      </c>
      <c r="C10" s="108" t="s">
        <v>17</v>
      </c>
      <c r="D10" s="85">
        <f>'5'!C14</f>
        <v>668.125612</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row>
    <row r="11" ht="30" customHeight="1" spans="1:250">
      <c r="A11" s="59" t="s">
        <v>123</v>
      </c>
      <c r="B11" s="85"/>
      <c r="C11" s="102" t="s">
        <v>19</v>
      </c>
      <c r="D11" s="85">
        <f>'5'!C17</f>
        <v>438.616582</v>
      </c>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row>
    <row r="12" ht="30" customHeight="1" spans="1:250">
      <c r="A12" s="59" t="s">
        <v>124</v>
      </c>
      <c r="B12" s="85"/>
      <c r="C12" s="108" t="s">
        <v>21</v>
      </c>
      <c r="D12" s="85">
        <f>'5'!C22</f>
        <v>143.5536</v>
      </c>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row>
    <row r="13" ht="30" customHeight="1" spans="1:250">
      <c r="A13" s="59" t="s">
        <v>125</v>
      </c>
      <c r="B13" s="85">
        <v>0</v>
      </c>
      <c r="C13" s="108" t="s">
        <v>23</v>
      </c>
      <c r="D13" s="109"/>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row>
    <row r="14" ht="30" customHeight="1" spans="1:250">
      <c r="A14" s="96"/>
      <c r="B14" s="109"/>
      <c r="C14" s="108" t="s">
        <v>25</v>
      </c>
      <c r="D14" s="109"/>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row>
    <row r="15" ht="30" customHeight="1" spans="1:250">
      <c r="A15" s="110"/>
      <c r="B15" s="109"/>
      <c r="C15" s="108" t="s">
        <v>26</v>
      </c>
      <c r="D15" s="109"/>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row>
    <row r="16" ht="30" customHeight="1" spans="1:250">
      <c r="A16" s="59"/>
      <c r="B16" s="109"/>
      <c r="C16" s="108" t="s">
        <v>27</v>
      </c>
      <c r="D16" s="109"/>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row>
    <row r="17" ht="30" customHeight="1" spans="1:250">
      <c r="A17" s="59"/>
      <c r="B17" s="109"/>
      <c r="C17" s="108" t="s">
        <v>28</v>
      </c>
      <c r="D17" s="109"/>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row>
    <row r="18" ht="30" customHeight="1" spans="1:250">
      <c r="A18" s="59"/>
      <c r="B18" s="85"/>
      <c r="C18" s="108" t="s">
        <v>29</v>
      </c>
      <c r="D18" s="85"/>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row>
    <row r="19" ht="30" customHeight="1" spans="1:250">
      <c r="A19" s="59"/>
      <c r="B19" s="85"/>
      <c r="C19" s="108" t="s">
        <v>30</v>
      </c>
      <c r="D19" s="8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row>
    <row r="20" ht="30" customHeight="1" spans="1:250">
      <c r="A20" s="59"/>
      <c r="B20" s="85"/>
      <c r="C20" s="108" t="s">
        <v>31</v>
      </c>
      <c r="D20" s="85"/>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row>
    <row r="21" ht="30" customHeight="1" spans="1:250">
      <c r="A21" s="59"/>
      <c r="B21" s="85"/>
      <c r="C21" s="108" t="s">
        <v>32</v>
      </c>
      <c r="D21" s="85"/>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row>
    <row r="22" ht="30" customHeight="1" spans="1:250">
      <c r="A22" s="59"/>
      <c r="B22" s="85"/>
      <c r="C22" s="111" t="s">
        <v>33</v>
      </c>
      <c r="D22" s="85"/>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row>
    <row r="23" ht="30" customHeight="1" spans="1:250">
      <c r="A23" s="59"/>
      <c r="B23" s="85"/>
      <c r="C23" s="111" t="s">
        <v>34</v>
      </c>
      <c r="D23" s="85"/>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row>
    <row r="24" ht="31.15" customHeight="1" spans="1:250">
      <c r="A24" s="59"/>
      <c r="B24" s="85"/>
      <c r="C24" s="111" t="s">
        <v>35</v>
      </c>
      <c r="D24" s="85"/>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row>
    <row r="25" ht="31.15" customHeight="1" spans="1:250">
      <c r="A25" s="59"/>
      <c r="B25" s="85"/>
      <c r="C25" s="111" t="s">
        <v>36</v>
      </c>
      <c r="D25" s="85"/>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row>
    <row r="26" ht="31.15" customHeight="1" spans="1:250">
      <c r="A26" s="59"/>
      <c r="B26" s="85"/>
      <c r="C26" s="111" t="s">
        <v>37</v>
      </c>
      <c r="D26" s="85"/>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row>
    <row r="27" ht="31.15" customHeight="1" spans="1:250">
      <c r="A27" s="59"/>
      <c r="B27" s="85"/>
      <c r="C27" s="111" t="s">
        <v>38</v>
      </c>
      <c r="D27" s="85">
        <f>'10'!C6</f>
        <v>0</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row>
    <row r="28" ht="30" customHeight="1" spans="1:250">
      <c r="A28" s="59"/>
      <c r="B28" s="85"/>
      <c r="C28" s="59"/>
      <c r="D28" s="85"/>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6"/>
      <c r="IP28" s="106"/>
    </row>
    <row r="29" ht="30" customHeight="1" spans="1:250">
      <c r="A29" s="112"/>
      <c r="B29" s="85"/>
      <c r="C29" s="59" t="s">
        <v>127</v>
      </c>
      <c r="D29" s="85"/>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c r="IP29" s="106"/>
    </row>
    <row r="30" ht="30" customHeight="1" spans="1:250">
      <c r="A30" s="112"/>
      <c r="B30" s="85"/>
      <c r="C30" s="58"/>
      <c r="D30" s="85"/>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c r="EO30" s="106"/>
      <c r="EP30" s="106"/>
      <c r="EQ30" s="106"/>
      <c r="ER30" s="106"/>
      <c r="ES30" s="106"/>
      <c r="ET30" s="106"/>
      <c r="EU30" s="106"/>
      <c r="EV30" s="106"/>
      <c r="EW30" s="106"/>
      <c r="EX30" s="106"/>
      <c r="EY30" s="106"/>
      <c r="EZ30" s="106"/>
      <c r="FA30" s="106"/>
      <c r="FB30" s="106"/>
      <c r="FC30" s="106"/>
      <c r="FD30" s="106"/>
      <c r="FE30" s="106"/>
      <c r="FF30" s="106"/>
      <c r="FG30" s="106"/>
      <c r="FH30" s="106"/>
      <c r="FI30" s="106"/>
      <c r="FJ30" s="106"/>
      <c r="FK30" s="106"/>
      <c r="FL30" s="106"/>
      <c r="FM30" s="106"/>
      <c r="FN30" s="106"/>
      <c r="FO30" s="106"/>
      <c r="FP30" s="106"/>
      <c r="FQ30" s="106"/>
      <c r="FR30" s="106"/>
      <c r="FS30" s="106"/>
      <c r="FT30" s="106"/>
      <c r="FU30" s="106"/>
      <c r="FV30" s="106"/>
      <c r="FW30" s="106"/>
      <c r="FX30" s="106"/>
      <c r="FY30" s="106"/>
      <c r="FZ30" s="106"/>
      <c r="GA30" s="106"/>
      <c r="GB30" s="106"/>
      <c r="GC30" s="106"/>
      <c r="GD30" s="106"/>
      <c r="GE30" s="106"/>
      <c r="GF30" s="106"/>
      <c r="GG30" s="106"/>
      <c r="GH30" s="106"/>
      <c r="GI30" s="106"/>
      <c r="GJ30" s="106"/>
      <c r="GK30" s="106"/>
      <c r="GL30" s="106"/>
      <c r="GM30" s="106"/>
      <c r="GN30" s="106"/>
      <c r="GO30" s="106"/>
      <c r="GP30" s="106"/>
      <c r="GQ30" s="106"/>
      <c r="GR30" s="106"/>
      <c r="GS30" s="106"/>
      <c r="GT30" s="106"/>
      <c r="GU30" s="106"/>
      <c r="GV30" s="106"/>
      <c r="GW30" s="106"/>
      <c r="GX30" s="106"/>
      <c r="GY30" s="106"/>
      <c r="GZ30" s="106"/>
      <c r="HA30" s="106"/>
      <c r="HB30" s="106"/>
      <c r="HC30" s="106"/>
      <c r="HD30" s="106"/>
      <c r="HE30" s="106"/>
      <c r="HF30" s="106"/>
      <c r="HG30" s="106"/>
      <c r="HH30" s="106"/>
      <c r="HI30" s="106"/>
      <c r="HJ30" s="106"/>
      <c r="HK30" s="106"/>
      <c r="HL30" s="106"/>
      <c r="HM30" s="106"/>
      <c r="HN30" s="106"/>
      <c r="HO30" s="106"/>
      <c r="HP30" s="106"/>
      <c r="HQ30" s="106"/>
      <c r="HR30" s="106"/>
      <c r="HS30" s="106"/>
      <c r="HT30" s="106"/>
      <c r="HU30" s="106"/>
      <c r="HV30" s="106"/>
      <c r="HW30" s="106"/>
      <c r="HX30" s="106"/>
      <c r="HY30" s="106"/>
      <c r="HZ30" s="106"/>
      <c r="IA30" s="106"/>
      <c r="IB30" s="106"/>
      <c r="IC30" s="106"/>
      <c r="ID30" s="106"/>
      <c r="IE30" s="106"/>
      <c r="IF30" s="106"/>
      <c r="IG30" s="106"/>
      <c r="IH30" s="106"/>
      <c r="II30" s="106"/>
      <c r="IJ30" s="106"/>
      <c r="IK30" s="106"/>
      <c r="IL30" s="106"/>
      <c r="IM30" s="106"/>
      <c r="IN30" s="106"/>
      <c r="IO30" s="106"/>
      <c r="IP30" s="106"/>
    </row>
    <row r="31" ht="30" customHeight="1" spans="1:250">
      <c r="A31" s="96" t="s">
        <v>43</v>
      </c>
      <c r="B31" s="85">
        <f>B6+B10</f>
        <v>2386.371364</v>
      </c>
      <c r="C31" s="96" t="s">
        <v>44</v>
      </c>
      <c r="D31" s="85">
        <f>SUM(D6:D30)</f>
        <v>2386.371364</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c r="EO31" s="106"/>
      <c r="EP31" s="106"/>
      <c r="EQ31" s="106"/>
      <c r="ER31" s="106"/>
      <c r="ES31" s="106"/>
      <c r="ET31" s="106"/>
      <c r="EU31" s="106"/>
      <c r="EV31" s="106"/>
      <c r="EW31" s="106"/>
      <c r="EX31" s="106"/>
      <c r="EY31" s="106"/>
      <c r="EZ31" s="106"/>
      <c r="FA31" s="106"/>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row>
    <row r="32" ht="27" customHeight="1" spans="1:250">
      <c r="A32" s="60"/>
      <c r="B32" s="86"/>
      <c r="C32" s="83"/>
      <c r="D32" s="113">
        <v>0</v>
      </c>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c r="EO32" s="106"/>
      <c r="EP32" s="106"/>
      <c r="EQ32" s="106"/>
      <c r="ER32" s="106"/>
      <c r="ES32" s="106"/>
      <c r="ET32" s="106"/>
      <c r="EU32" s="106"/>
      <c r="EV32" s="106"/>
      <c r="EW32" s="106"/>
      <c r="EX32" s="106"/>
      <c r="EY32" s="106"/>
      <c r="EZ32" s="106"/>
      <c r="FA32" s="106"/>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row>
    <row r="33" ht="27.75" customHeight="1" spans="1:250">
      <c r="A33" s="114"/>
      <c r="B33" s="115"/>
      <c r="C33" s="114"/>
      <c r="D33" s="115"/>
      <c r="E33" s="114"/>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row>
    <row r="34" ht="27.75" customHeight="1" spans="1:250">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4"/>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c r="IP34" s="116"/>
    </row>
    <row r="35" ht="27.75" customHeight="1" spans="1:250">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6"/>
      <c r="FC35" s="116"/>
      <c r="FD35" s="116"/>
      <c r="FE35" s="116"/>
      <c r="FF35" s="116"/>
      <c r="FG35" s="116"/>
      <c r="FH35" s="116"/>
      <c r="FI35" s="116"/>
      <c r="FJ35" s="116"/>
      <c r="FK35" s="116"/>
      <c r="FL35" s="116"/>
      <c r="FM35" s="116"/>
      <c r="FN35" s="116"/>
      <c r="FO35" s="116"/>
      <c r="FP35" s="116"/>
      <c r="FQ35" s="116"/>
      <c r="FR35" s="116"/>
      <c r="FS35" s="116"/>
      <c r="FT35" s="116"/>
      <c r="FU35" s="116"/>
      <c r="FV35" s="116"/>
      <c r="FW35" s="116"/>
      <c r="FX35" s="116"/>
      <c r="FY35" s="116"/>
      <c r="FZ35" s="116"/>
      <c r="GA35" s="116"/>
      <c r="GB35" s="116"/>
      <c r="GC35" s="116"/>
      <c r="GD35" s="116"/>
      <c r="GE35" s="116"/>
      <c r="GF35" s="116"/>
      <c r="GG35" s="116"/>
      <c r="GH35" s="116"/>
      <c r="GI35" s="116"/>
      <c r="GJ35" s="116"/>
      <c r="GK35" s="116"/>
      <c r="GL35" s="116"/>
      <c r="GM35" s="116"/>
      <c r="GN35" s="116"/>
      <c r="GO35" s="116"/>
      <c r="GP35" s="116"/>
      <c r="GQ35" s="116"/>
      <c r="GR35" s="116"/>
      <c r="GS35" s="116"/>
      <c r="GT35" s="116"/>
      <c r="GU35" s="116"/>
      <c r="GV35" s="116"/>
      <c r="GW35" s="116"/>
      <c r="GX35" s="116"/>
      <c r="GY35" s="116"/>
      <c r="GZ35" s="116"/>
      <c r="HA35" s="116"/>
      <c r="HB35" s="116"/>
      <c r="HC35" s="116"/>
      <c r="HD35" s="116"/>
      <c r="HE35" s="116"/>
      <c r="HF35" s="116"/>
      <c r="HG35" s="116"/>
      <c r="HH35" s="116"/>
      <c r="HI35" s="116"/>
      <c r="HJ35" s="116"/>
      <c r="HK35" s="116"/>
      <c r="HL35" s="116"/>
      <c r="HM35" s="116"/>
      <c r="HN35" s="116"/>
      <c r="HO35" s="116"/>
      <c r="HP35" s="116"/>
      <c r="HQ35" s="116"/>
      <c r="HR35" s="116"/>
      <c r="HS35" s="116"/>
      <c r="HT35" s="116"/>
      <c r="HU35" s="116"/>
      <c r="HV35" s="116"/>
      <c r="HW35" s="116"/>
      <c r="HX35" s="116"/>
      <c r="HY35" s="116"/>
      <c r="HZ35" s="116"/>
      <c r="IA35" s="116"/>
      <c r="IB35" s="116"/>
      <c r="IC35" s="116"/>
      <c r="ID35" s="116"/>
      <c r="IE35" s="116"/>
      <c r="IF35" s="116"/>
      <c r="IG35" s="116"/>
      <c r="IH35" s="116"/>
      <c r="II35" s="116"/>
      <c r="IJ35" s="116"/>
      <c r="IK35" s="116"/>
      <c r="IL35" s="116"/>
      <c r="IM35" s="116"/>
      <c r="IN35" s="116"/>
      <c r="IO35" s="116"/>
      <c r="IP35" s="116"/>
    </row>
    <row r="36" ht="27.75" customHeight="1" spans="1:250">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row>
    <row r="37" ht="27.75" customHeight="1" spans="1:250">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116"/>
      <c r="GE37" s="116"/>
      <c r="GF37" s="11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32"/>
  <sheetViews>
    <sheetView showGridLines="0" showZeros="0" view="pageBreakPreview" zoomScale="85" zoomScaleNormal="115" topLeftCell="A18" workbookViewId="0">
      <selection activeCell="E31" sqref="E31:F31"/>
    </sheetView>
  </sheetViews>
  <sheetFormatPr defaultColWidth="9.16666666666667" defaultRowHeight="27.75" customHeight="1"/>
  <cols>
    <col min="1" max="1" width="16.8333333333333" style="40" customWidth="1"/>
    <col min="2" max="2" width="29.5" style="40" customWidth="1"/>
    <col min="3" max="3" width="15.5" style="91" customWidth="1"/>
    <col min="4" max="6" width="15.5" style="40" customWidth="1"/>
    <col min="7" max="7" width="19.8333333333333" style="40" customWidth="1"/>
    <col min="8" max="245" width="7.66666666666667" style="40" customWidth="1"/>
  </cols>
  <sheetData>
    <row r="1" customHeight="1" spans="1:3">
      <c r="A1" s="41" t="s">
        <v>128</v>
      </c>
      <c r="B1" s="41"/>
      <c r="C1" s="92"/>
    </row>
    <row r="2" s="37" customFormat="1" ht="34.5" customHeight="1" spans="1:7">
      <c r="A2" s="42" t="s">
        <v>129</v>
      </c>
      <c r="B2" s="42"/>
      <c r="C2" s="93"/>
      <c r="D2" s="42"/>
      <c r="E2" s="42"/>
      <c r="F2" s="42"/>
      <c r="G2" s="42"/>
    </row>
    <row r="3" s="38" customFormat="1" ht="30.75" customHeight="1" spans="1:7">
      <c r="A3" s="43" t="s">
        <v>2</v>
      </c>
      <c r="C3" s="94"/>
      <c r="G3" s="38" t="s">
        <v>3</v>
      </c>
    </row>
    <row r="4" s="39" customFormat="1" ht="40.15" customHeight="1" spans="1:245">
      <c r="A4" s="44" t="s">
        <v>70</v>
      </c>
      <c r="B4" s="44" t="s">
        <v>71</v>
      </c>
      <c r="C4" s="95" t="s">
        <v>50</v>
      </c>
      <c r="D4" s="45" t="s">
        <v>73</v>
      </c>
      <c r="E4" s="45"/>
      <c r="F4" s="45"/>
      <c r="G4" s="96" t="s">
        <v>74</v>
      </c>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row>
    <row r="5" s="39" customFormat="1" ht="40.15" customHeight="1" spans="1:245">
      <c r="A5" s="44"/>
      <c r="B5" s="44"/>
      <c r="C5" s="95"/>
      <c r="D5" s="44" t="s">
        <v>130</v>
      </c>
      <c r="E5" s="44" t="s">
        <v>131</v>
      </c>
      <c r="F5" s="44" t="s">
        <v>132</v>
      </c>
      <c r="G5" s="9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row>
    <row r="6" s="39" customFormat="1" ht="40.15" customHeight="1" spans="1:245">
      <c r="A6" s="48" t="s">
        <v>78</v>
      </c>
      <c r="B6" s="97" t="s">
        <v>79</v>
      </c>
      <c r="C6" s="85">
        <f t="shared" ref="C6" si="0">D6+G6</f>
        <v>6.0019</v>
      </c>
      <c r="D6" s="98">
        <f t="shared" ref="D6:G6" si="1">D7</f>
        <v>0</v>
      </c>
      <c r="E6" s="98">
        <f t="shared" si="1"/>
        <v>0</v>
      </c>
      <c r="F6" s="98">
        <f t="shared" si="1"/>
        <v>0</v>
      </c>
      <c r="G6" s="98">
        <f t="shared" si="1"/>
        <v>6.0019</v>
      </c>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row>
    <row r="7" s="39" customFormat="1" ht="40.15" customHeight="1" spans="1:245">
      <c r="A7" s="99" t="s">
        <v>80</v>
      </c>
      <c r="B7" s="100" t="s">
        <v>81</v>
      </c>
      <c r="C7" s="85">
        <f t="shared" ref="C7:C14" si="2">D7+G7</f>
        <v>6.0019</v>
      </c>
      <c r="D7" s="85">
        <f t="shared" ref="D7:D30" si="3">E7+F7</f>
        <v>0</v>
      </c>
      <c r="E7" s="44"/>
      <c r="F7" s="44"/>
      <c r="G7" s="98">
        <f>G8</f>
        <v>6.0019</v>
      </c>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row>
    <row r="8" s="39" customFormat="1" ht="40.15" customHeight="1" spans="1:245">
      <c r="A8" s="101" t="s">
        <v>82</v>
      </c>
      <c r="B8" s="100" t="s">
        <v>83</v>
      </c>
      <c r="C8" s="85">
        <f t="shared" si="2"/>
        <v>6.0019</v>
      </c>
      <c r="D8" s="85">
        <f t="shared" si="3"/>
        <v>0</v>
      </c>
      <c r="E8" s="44"/>
      <c r="F8" s="44"/>
      <c r="G8" s="98">
        <v>6.0019</v>
      </c>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row>
    <row r="9" ht="35.1" customHeight="1" spans="1:7">
      <c r="A9" s="48" t="s">
        <v>84</v>
      </c>
      <c r="B9" s="97" t="s">
        <v>85</v>
      </c>
      <c r="C9" s="85">
        <f t="shared" si="2"/>
        <v>1130.07367</v>
      </c>
      <c r="D9" s="85">
        <f t="shared" si="3"/>
        <v>782.02167</v>
      </c>
      <c r="E9" s="85">
        <f t="shared" ref="E9:F9" si="4">E10</f>
        <v>0</v>
      </c>
      <c r="F9" s="85">
        <f t="shared" si="4"/>
        <v>782.02167</v>
      </c>
      <c r="G9" s="85">
        <f t="shared" ref="G9" si="5">G10</f>
        <v>348.052</v>
      </c>
    </row>
    <row r="10" ht="35.1" customHeight="1" spans="1:7">
      <c r="A10" s="99" t="s">
        <v>86</v>
      </c>
      <c r="B10" s="100" t="s">
        <v>87</v>
      </c>
      <c r="C10" s="85">
        <f t="shared" si="2"/>
        <v>1130.07367</v>
      </c>
      <c r="D10" s="85">
        <f t="shared" si="3"/>
        <v>782.02167</v>
      </c>
      <c r="E10" s="85">
        <f>E11+E12+E13</f>
        <v>0</v>
      </c>
      <c r="F10" s="85">
        <f t="shared" ref="F10:G10" si="6">F11+F12+F13</f>
        <v>782.02167</v>
      </c>
      <c r="G10" s="85">
        <f t="shared" si="6"/>
        <v>348.052</v>
      </c>
    </row>
    <row r="11" ht="35.1" customHeight="1" spans="1:7">
      <c r="A11" s="101" t="s">
        <v>88</v>
      </c>
      <c r="B11" s="100" t="s">
        <v>89</v>
      </c>
      <c r="C11" s="85">
        <f t="shared" si="2"/>
        <v>282.90507</v>
      </c>
      <c r="D11" s="85">
        <f t="shared" si="3"/>
        <v>282.90507</v>
      </c>
      <c r="E11" s="85"/>
      <c r="F11" s="85">
        <v>282.90507</v>
      </c>
      <c r="G11" s="85">
        <v>0</v>
      </c>
    </row>
    <row r="12" ht="35.1" customHeight="1" spans="1:7">
      <c r="A12" s="101" t="s">
        <v>90</v>
      </c>
      <c r="B12" s="100" t="s">
        <v>91</v>
      </c>
      <c r="C12" s="85">
        <f t="shared" si="2"/>
        <v>747.1686</v>
      </c>
      <c r="D12" s="85">
        <f t="shared" si="3"/>
        <v>499.1166</v>
      </c>
      <c r="E12" s="85"/>
      <c r="F12" s="85">
        <v>499.1166</v>
      </c>
      <c r="G12" s="85">
        <v>248.052</v>
      </c>
    </row>
    <row r="13" ht="35.1" customHeight="1" spans="1:7">
      <c r="A13" s="101" t="s">
        <v>92</v>
      </c>
      <c r="B13" s="100" t="s">
        <v>93</v>
      </c>
      <c r="C13" s="85">
        <f t="shared" si="2"/>
        <v>100</v>
      </c>
      <c r="D13" s="85">
        <f t="shared" si="3"/>
        <v>0</v>
      </c>
      <c r="E13" s="85"/>
      <c r="F13" s="85"/>
      <c r="G13" s="85">
        <v>100</v>
      </c>
    </row>
    <row r="14" ht="35.1" customHeight="1" spans="1:7">
      <c r="A14" s="48" t="s">
        <v>94</v>
      </c>
      <c r="B14" s="97" t="s">
        <v>95</v>
      </c>
      <c r="C14" s="85">
        <f t="shared" si="2"/>
        <v>668.125612</v>
      </c>
      <c r="D14" s="85">
        <f t="shared" si="3"/>
        <v>0</v>
      </c>
      <c r="E14" s="85"/>
      <c r="F14" s="85"/>
      <c r="G14" s="85">
        <f>G15</f>
        <v>668.125612</v>
      </c>
    </row>
    <row r="15" ht="35.1" customHeight="1" spans="1:7">
      <c r="A15" s="99" t="s">
        <v>96</v>
      </c>
      <c r="B15" s="100" t="s">
        <v>97</v>
      </c>
      <c r="C15" s="85">
        <f t="shared" ref="C15:C31" si="7">D15+G15</f>
        <v>668.125612</v>
      </c>
      <c r="D15" s="85">
        <f t="shared" si="3"/>
        <v>0</v>
      </c>
      <c r="E15" s="85"/>
      <c r="F15" s="85"/>
      <c r="G15" s="85">
        <f>G16</f>
        <v>668.125612</v>
      </c>
    </row>
    <row r="16" ht="35.1" customHeight="1" spans="1:7">
      <c r="A16" s="101" t="s">
        <v>98</v>
      </c>
      <c r="B16" s="100" t="s">
        <v>99</v>
      </c>
      <c r="C16" s="85">
        <f t="shared" si="7"/>
        <v>668.125612</v>
      </c>
      <c r="D16" s="85">
        <f t="shared" si="3"/>
        <v>0</v>
      </c>
      <c r="E16" s="85"/>
      <c r="F16" s="85"/>
      <c r="G16" s="85">
        <v>668.125612</v>
      </c>
    </row>
    <row r="17" ht="35.1" customHeight="1" spans="1:7">
      <c r="A17" s="48" t="s">
        <v>100</v>
      </c>
      <c r="B17" s="97" t="s">
        <v>101</v>
      </c>
      <c r="C17" s="85">
        <f t="shared" si="7"/>
        <v>438.616582</v>
      </c>
      <c r="D17" s="85">
        <f t="shared" si="3"/>
        <v>362.622991</v>
      </c>
      <c r="E17" s="85">
        <f>E18</f>
        <v>343.242991</v>
      </c>
      <c r="F17" s="85">
        <f>F18</f>
        <v>19.38</v>
      </c>
      <c r="G17" s="85">
        <f>G18</f>
        <v>75.993591</v>
      </c>
    </row>
    <row r="18" ht="35.1" customHeight="1" spans="1:7">
      <c r="A18" s="99" t="s">
        <v>86</v>
      </c>
      <c r="B18" s="100" t="s">
        <v>102</v>
      </c>
      <c r="C18" s="85">
        <f t="shared" si="7"/>
        <v>438.616582</v>
      </c>
      <c r="D18" s="85">
        <f t="shared" si="3"/>
        <v>362.622991</v>
      </c>
      <c r="E18" s="85">
        <f>E19+E21</f>
        <v>343.242991</v>
      </c>
      <c r="F18" s="85">
        <f t="shared" ref="F18" si="8">F19+F21</f>
        <v>19.38</v>
      </c>
      <c r="G18" s="85">
        <f>G19+G20+G21</f>
        <v>75.993591</v>
      </c>
    </row>
    <row r="19" ht="35.1" customHeight="1" spans="1:7">
      <c r="A19" s="101" t="s">
        <v>103</v>
      </c>
      <c r="B19" s="100" t="s">
        <v>104</v>
      </c>
      <c r="C19" s="85">
        <f t="shared" si="7"/>
        <v>362.622991</v>
      </c>
      <c r="D19" s="85">
        <f t="shared" si="3"/>
        <v>362.622991</v>
      </c>
      <c r="E19" s="85">
        <v>343.242991</v>
      </c>
      <c r="F19" s="85">
        <v>19.38</v>
      </c>
      <c r="G19" s="85"/>
    </row>
    <row r="20" ht="35.1" hidden="1" customHeight="1" spans="1:7">
      <c r="A20" s="101" t="s">
        <v>133</v>
      </c>
      <c r="B20" s="100" t="s">
        <v>134</v>
      </c>
      <c r="C20" s="85">
        <f t="shared" si="7"/>
        <v>0</v>
      </c>
      <c r="D20" s="85">
        <v>0</v>
      </c>
      <c r="E20" s="85"/>
      <c r="F20" s="85"/>
      <c r="G20" s="85"/>
    </row>
    <row r="21" ht="35.1" customHeight="1" spans="1:7">
      <c r="A21" s="101" t="s">
        <v>105</v>
      </c>
      <c r="B21" s="100" t="s">
        <v>106</v>
      </c>
      <c r="C21" s="85">
        <f t="shared" si="7"/>
        <v>75.993591</v>
      </c>
      <c r="D21" s="85">
        <f t="shared" si="3"/>
        <v>0</v>
      </c>
      <c r="E21" s="85"/>
      <c r="F21" s="85"/>
      <c r="G21" s="85">
        <v>75.993591</v>
      </c>
    </row>
    <row r="22" ht="35.1" customHeight="1" spans="1:7">
      <c r="A22" s="48" t="s">
        <v>107</v>
      </c>
      <c r="B22" s="97" t="s">
        <v>108</v>
      </c>
      <c r="C22" s="85">
        <f t="shared" si="7"/>
        <v>143.5536</v>
      </c>
      <c r="D22" s="85">
        <f t="shared" si="3"/>
        <v>0</v>
      </c>
      <c r="E22" s="85"/>
      <c r="F22" s="85"/>
      <c r="G22" s="85">
        <f>G23+G25+G29</f>
        <v>143.5536</v>
      </c>
    </row>
    <row r="23" ht="35.1" customHeight="1" spans="1:7">
      <c r="A23" s="99" t="s">
        <v>96</v>
      </c>
      <c r="B23" s="100" t="s">
        <v>109</v>
      </c>
      <c r="C23" s="85">
        <f t="shared" si="7"/>
        <v>96.3531</v>
      </c>
      <c r="D23" s="85">
        <f t="shared" si="3"/>
        <v>0</v>
      </c>
      <c r="E23" s="85"/>
      <c r="F23" s="85"/>
      <c r="G23" s="85">
        <f>G24</f>
        <v>96.3531</v>
      </c>
    </row>
    <row r="24" ht="35.1" customHeight="1" spans="1:7">
      <c r="A24" s="101" t="s">
        <v>103</v>
      </c>
      <c r="B24" s="100" t="s">
        <v>110</v>
      </c>
      <c r="C24" s="85">
        <f t="shared" si="7"/>
        <v>96.3531</v>
      </c>
      <c r="D24" s="85">
        <f t="shared" si="3"/>
        <v>0</v>
      </c>
      <c r="E24" s="85"/>
      <c r="F24" s="85"/>
      <c r="G24" s="85">
        <v>96.3531</v>
      </c>
    </row>
    <row r="25" ht="35.1" customHeight="1" spans="1:7">
      <c r="A25" s="99" t="s">
        <v>111</v>
      </c>
      <c r="B25" s="100" t="s">
        <v>112</v>
      </c>
      <c r="C25" s="85">
        <f t="shared" si="7"/>
        <v>47.2005</v>
      </c>
      <c r="D25" s="85">
        <f t="shared" si="3"/>
        <v>0</v>
      </c>
      <c r="E25" s="85"/>
      <c r="F25" s="85"/>
      <c r="G25" s="85">
        <f>G26+G27+G28</f>
        <v>47.2005</v>
      </c>
    </row>
    <row r="26" ht="35.1" customHeight="1" spans="1:7">
      <c r="A26" s="101" t="s">
        <v>113</v>
      </c>
      <c r="B26" s="100" t="s">
        <v>114</v>
      </c>
      <c r="C26" s="85">
        <f t="shared" si="7"/>
        <v>34</v>
      </c>
      <c r="D26" s="85">
        <f t="shared" si="3"/>
        <v>0</v>
      </c>
      <c r="E26" s="85"/>
      <c r="F26" s="85"/>
      <c r="G26" s="85">
        <v>34</v>
      </c>
    </row>
    <row r="27" ht="35.1" hidden="1" customHeight="1" spans="1:7">
      <c r="A27" s="101" t="s">
        <v>115</v>
      </c>
      <c r="B27" s="100" t="s">
        <v>116</v>
      </c>
      <c r="C27" s="85">
        <f t="shared" si="7"/>
        <v>0</v>
      </c>
      <c r="D27" s="85">
        <f t="shared" si="3"/>
        <v>0</v>
      </c>
      <c r="E27" s="85"/>
      <c r="F27" s="85"/>
      <c r="G27" s="85">
        <v>0</v>
      </c>
    </row>
    <row r="28" ht="35.1" customHeight="1" spans="1:7">
      <c r="A28" s="101" t="s">
        <v>117</v>
      </c>
      <c r="B28" s="100" t="s">
        <v>118</v>
      </c>
      <c r="C28" s="85">
        <f t="shared" si="7"/>
        <v>13.2005</v>
      </c>
      <c r="D28" s="85">
        <f t="shared" si="3"/>
        <v>0</v>
      </c>
      <c r="E28" s="85"/>
      <c r="F28" s="85"/>
      <c r="G28" s="85">
        <v>13.2005</v>
      </c>
    </row>
    <row r="29" ht="35.1" hidden="1" customHeight="1" spans="1:7">
      <c r="A29" s="99" t="s">
        <v>135</v>
      </c>
      <c r="B29" s="100" t="s">
        <v>136</v>
      </c>
      <c r="C29" s="85">
        <f t="shared" si="7"/>
        <v>0</v>
      </c>
      <c r="D29" s="85">
        <f t="shared" si="3"/>
        <v>0</v>
      </c>
      <c r="E29" s="85"/>
      <c r="F29" s="85"/>
      <c r="G29" s="85">
        <f>G30</f>
        <v>0</v>
      </c>
    </row>
    <row r="30" ht="35.1" hidden="1" customHeight="1" spans="1:7">
      <c r="A30" s="101" t="s">
        <v>137</v>
      </c>
      <c r="B30" s="100" t="s">
        <v>138</v>
      </c>
      <c r="C30" s="85">
        <f t="shared" si="7"/>
        <v>0</v>
      </c>
      <c r="D30" s="85">
        <f t="shared" si="3"/>
        <v>0</v>
      </c>
      <c r="E30" s="85"/>
      <c r="F30" s="85"/>
      <c r="G30" s="85">
        <v>0</v>
      </c>
    </row>
    <row r="31" ht="35.1" customHeight="1" spans="1:7">
      <c r="A31" s="56" t="s">
        <v>139</v>
      </c>
      <c r="B31" s="56" t="s">
        <v>72</v>
      </c>
      <c r="C31" s="85">
        <f t="shared" si="7"/>
        <v>2386.371364</v>
      </c>
      <c r="D31" s="85">
        <f t="shared" ref="D31" si="9">E31+F31</f>
        <v>1144.644661</v>
      </c>
      <c r="E31" s="85">
        <f>E22+E17+E14+E6+E9</f>
        <v>343.242991</v>
      </c>
      <c r="F31" s="85">
        <f>F22+F17+F14+F6+F9</f>
        <v>801.40167</v>
      </c>
      <c r="G31" s="85">
        <f>G22+G17+G14+G6+G9</f>
        <v>1241.726703</v>
      </c>
    </row>
    <row r="32" customHeight="1" spans="1:7">
      <c r="A32" s="102" t="s">
        <v>119</v>
      </c>
      <c r="B32" s="102"/>
      <c r="C32" s="103"/>
      <c r="D32" s="104"/>
      <c r="E32" s="104"/>
      <c r="F32" s="104"/>
      <c r="G32" s="104"/>
    </row>
  </sheetData>
  <mergeCells count="4">
    <mergeCell ref="A4:A5"/>
    <mergeCell ref="B4:B5"/>
    <mergeCell ref="C4:C5"/>
    <mergeCell ref="G4:G5"/>
  </mergeCells>
  <printOptions horizontalCentered="1"/>
  <pageMargins left="0.826771615997074" right="0.826771615997074" top="1.18110236220472" bottom="0.590551181102362" header="0.511811004848931" footer="0.511811004848931"/>
  <pageSetup paperSize="9" scale="7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38"/>
  <sheetViews>
    <sheetView showGridLines="0" showZeros="0" view="pageBreakPreview" zoomScale="85" zoomScaleNormal="115" topLeftCell="A13" workbookViewId="0">
      <selection activeCell="F15" sqref="F15:I15"/>
    </sheetView>
  </sheetViews>
  <sheetFormatPr defaultColWidth="9.16666666666667" defaultRowHeight="12.75" customHeight="1"/>
  <cols>
    <col min="1" max="1" width="28.1666666666667" customWidth="1"/>
    <col min="2" max="2" width="31.5" customWidth="1"/>
    <col min="3" max="6" width="24.6666666666667" customWidth="1"/>
    <col min="7" max="8" width="14.3333333333333" customWidth="1"/>
    <col min="9" max="9" width="13" customWidth="1"/>
    <col min="10" max="244" width="7.66666666666667" customWidth="1"/>
  </cols>
  <sheetData>
    <row r="1" ht="33.75" customHeight="1" spans="1:2">
      <c r="A1" s="41" t="s">
        <v>140</v>
      </c>
      <c r="B1" s="41"/>
    </row>
    <row r="2" ht="39.75" customHeight="1" spans="1:244">
      <c r="A2" s="42" t="s">
        <v>141</v>
      </c>
      <c r="B2" s="42"/>
      <c r="C2" s="42"/>
      <c r="D2" s="42"/>
      <c r="E2" s="42"/>
      <c r="F2" s="42"/>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row>
    <row r="3" ht="15" customHeight="1" spans="1:244">
      <c r="A3" s="43" t="s">
        <v>2</v>
      </c>
      <c r="B3" s="38"/>
      <c r="C3" s="38"/>
      <c r="D3" s="38"/>
      <c r="E3" s="38" t="s">
        <v>3</v>
      </c>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row>
    <row r="4" ht="40.15" customHeight="1" spans="1:244">
      <c r="A4" s="44" t="s">
        <v>142</v>
      </c>
      <c r="B4" s="44"/>
      <c r="C4" s="45" t="s">
        <v>143</v>
      </c>
      <c r="D4" s="45"/>
      <c r="E4" s="45"/>
      <c r="F4" s="83"/>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row>
    <row r="5" ht="40.15" customHeight="1" spans="1:244">
      <c r="A5" s="44" t="s">
        <v>70</v>
      </c>
      <c r="B5" s="44" t="s">
        <v>71</v>
      </c>
      <c r="C5" s="44" t="s">
        <v>130</v>
      </c>
      <c r="D5" s="44" t="s">
        <v>131</v>
      </c>
      <c r="E5" s="44" t="s">
        <v>132</v>
      </c>
      <c r="F5" s="84"/>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row>
    <row r="6" ht="35.1" customHeight="1" spans="1:244">
      <c r="A6" s="59">
        <v>301</v>
      </c>
      <c r="B6" s="49" t="s">
        <v>144</v>
      </c>
      <c r="C6" s="85">
        <f>D6+E6</f>
        <v>343.242991</v>
      </c>
      <c r="D6" s="85">
        <f>SUM(D7:D14)</f>
        <v>343.242991</v>
      </c>
      <c r="E6" s="58"/>
      <c r="F6" s="86"/>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row>
    <row r="7" ht="35.1" customHeight="1" spans="1:244">
      <c r="A7" s="59">
        <v>30101</v>
      </c>
      <c r="B7" s="49" t="s">
        <v>145</v>
      </c>
      <c r="C7" s="85">
        <f t="shared" ref="C7:C15" si="0">D7+E7</f>
        <v>62.82</v>
      </c>
      <c r="D7" s="87">
        <v>62.82</v>
      </c>
      <c r="E7" s="58"/>
      <c r="F7" s="86"/>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row>
    <row r="8" ht="35.1" customHeight="1" spans="1:244">
      <c r="A8" s="59">
        <v>30102</v>
      </c>
      <c r="B8" s="49" t="s">
        <v>146</v>
      </c>
      <c r="C8" s="85">
        <f t="shared" si="0"/>
        <v>161.83168</v>
      </c>
      <c r="D8" s="87">
        <v>161.83168</v>
      </c>
      <c r="E8" s="58"/>
      <c r="F8" s="86"/>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row>
    <row r="9" ht="35.1" customHeight="1" spans="1:244">
      <c r="A9" s="59">
        <v>30103</v>
      </c>
      <c r="B9" s="49" t="s">
        <v>147</v>
      </c>
      <c r="C9" s="85">
        <f t="shared" si="0"/>
        <v>5.7</v>
      </c>
      <c r="D9" s="87">
        <v>5.7</v>
      </c>
      <c r="E9" s="58"/>
      <c r="F9" s="86"/>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row>
    <row r="10" ht="35.1" customHeight="1" spans="1:244">
      <c r="A10" s="59">
        <v>30108</v>
      </c>
      <c r="B10" s="49" t="s">
        <v>148</v>
      </c>
      <c r="C10" s="85">
        <f t="shared" si="0"/>
        <v>22.520272</v>
      </c>
      <c r="D10" s="87">
        <v>22.520272</v>
      </c>
      <c r="E10" s="58"/>
      <c r="F10" s="86"/>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row>
    <row r="11" ht="35.1" customHeight="1" spans="1:244">
      <c r="A11" s="59">
        <v>30109</v>
      </c>
      <c r="B11" s="49" t="s">
        <v>149</v>
      </c>
      <c r="C11" s="85">
        <f t="shared" si="0"/>
        <v>11.260136</v>
      </c>
      <c r="D11" s="87">
        <v>11.260136</v>
      </c>
      <c r="E11" s="58"/>
      <c r="F11" s="86"/>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row>
    <row r="12" ht="35.1" customHeight="1" spans="1:244">
      <c r="A12" s="59">
        <v>30110</v>
      </c>
      <c r="B12" s="56" t="s">
        <v>150</v>
      </c>
      <c r="C12" s="85">
        <f t="shared" si="0"/>
        <v>12.667653</v>
      </c>
      <c r="D12" s="87">
        <v>12.667653</v>
      </c>
      <c r="E12" s="58"/>
      <c r="F12" s="86"/>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row>
    <row r="13" ht="35.1" customHeight="1" spans="1:244">
      <c r="A13" s="59">
        <v>30112</v>
      </c>
      <c r="B13" s="49" t="s">
        <v>151</v>
      </c>
      <c r="C13" s="85">
        <f t="shared" si="0"/>
        <v>2.78175</v>
      </c>
      <c r="D13" s="87">
        <v>2.78175</v>
      </c>
      <c r="E13" s="58"/>
      <c r="F13" s="86"/>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row>
    <row r="14" ht="35.1" customHeight="1" spans="1:244">
      <c r="A14" s="59">
        <v>30113</v>
      </c>
      <c r="B14" s="49" t="s">
        <v>152</v>
      </c>
      <c r="C14" s="85">
        <f t="shared" si="0"/>
        <v>63.6615</v>
      </c>
      <c r="D14" s="87">
        <v>63.6615</v>
      </c>
      <c r="E14" s="58"/>
      <c r="F14" s="86" t="s">
        <v>50</v>
      </c>
      <c r="G14" s="40" t="s">
        <v>153</v>
      </c>
      <c r="H14" s="40" t="s">
        <v>154</v>
      </c>
      <c r="I14" s="40" t="s">
        <v>155</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row>
    <row r="15" ht="35.1" customHeight="1" spans="1:244">
      <c r="A15" s="59">
        <v>302</v>
      </c>
      <c r="B15" s="49" t="s">
        <v>156</v>
      </c>
      <c r="C15" s="85">
        <f t="shared" si="0"/>
        <v>730.65617</v>
      </c>
      <c r="E15" s="88">
        <f>SUM(E16:E34)</f>
        <v>730.65617</v>
      </c>
      <c r="F15" s="89">
        <f>SUM(F16:F34)</f>
        <v>730.65617</v>
      </c>
      <c r="G15" s="89">
        <f>SUM(G16:G35)</f>
        <v>282.90507</v>
      </c>
      <c r="H15" s="89">
        <f>SUM(H16:H35)</f>
        <v>499.1166</v>
      </c>
      <c r="I15" s="89">
        <f>SUM(I16:I35)</f>
        <v>19.38</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row>
    <row r="16" ht="35.1" customHeight="1" spans="1:244">
      <c r="A16" s="59">
        <v>30201</v>
      </c>
      <c r="B16" s="49" t="s">
        <v>157</v>
      </c>
      <c r="C16" s="85">
        <f t="shared" ref="C16:C36" si="1">D16+E16</f>
        <v>42.2675</v>
      </c>
      <c r="D16" s="58"/>
      <c r="E16" s="87">
        <v>42.2675</v>
      </c>
      <c r="F16" s="87">
        <f>G16+H16+I16</f>
        <v>42.2675</v>
      </c>
      <c r="G16" s="40">
        <v>20</v>
      </c>
      <c r="H16" s="40">
        <v>15.264</v>
      </c>
      <c r="I16" s="87">
        <v>7.0035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row>
    <row r="17" ht="35.1" customHeight="1" spans="1:244">
      <c r="A17" s="59">
        <v>30202</v>
      </c>
      <c r="B17" s="49" t="s">
        <v>158</v>
      </c>
      <c r="C17" s="85">
        <f t="shared" si="1"/>
        <v>3.2296</v>
      </c>
      <c r="D17" s="58"/>
      <c r="E17" s="87">
        <v>3.2296</v>
      </c>
      <c r="F17" s="87">
        <f t="shared" ref="F17:F37" si="2">G17+H17+I17</f>
        <v>3.2296</v>
      </c>
      <c r="G17" s="40">
        <v>1</v>
      </c>
      <c r="H17" s="40">
        <v>2</v>
      </c>
      <c r="I17" s="87">
        <v>0.2296</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row>
    <row r="18" ht="35.1" customHeight="1" spans="1:244">
      <c r="A18" s="59">
        <v>30203</v>
      </c>
      <c r="B18" s="49" t="s">
        <v>159</v>
      </c>
      <c r="C18" s="85">
        <f t="shared" si="1"/>
        <v>1.2485</v>
      </c>
      <c r="D18" s="58"/>
      <c r="E18" s="87">
        <v>1.2485</v>
      </c>
      <c r="F18" s="87">
        <f t="shared" si="2"/>
        <v>1.2485</v>
      </c>
      <c r="G18" s="40">
        <v>0</v>
      </c>
      <c r="H18" s="40">
        <v>1</v>
      </c>
      <c r="I18" s="87">
        <v>0.2485</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row>
    <row r="19" ht="35.1" customHeight="1" spans="1:244">
      <c r="A19" s="59">
        <v>30204</v>
      </c>
      <c r="B19" s="49" t="s">
        <v>160</v>
      </c>
      <c r="C19" s="85">
        <f t="shared" si="1"/>
        <v>0.11085</v>
      </c>
      <c r="D19" s="58"/>
      <c r="E19" s="87">
        <v>0.11085</v>
      </c>
      <c r="F19" s="87">
        <f t="shared" si="2"/>
        <v>0.11085</v>
      </c>
      <c r="G19" s="40">
        <v>0</v>
      </c>
      <c r="H19" s="40">
        <v>0.1</v>
      </c>
      <c r="I19" s="87">
        <v>0.01085</v>
      </c>
      <c r="J19" s="40"/>
      <c r="K19" s="40"/>
      <c r="L19" s="91">
        <f>80-H15</f>
        <v>-419.1166</v>
      </c>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row>
    <row r="20" ht="35.1" customHeight="1" spans="1:244">
      <c r="A20" s="59">
        <v>30205</v>
      </c>
      <c r="B20" s="49" t="s">
        <v>161</v>
      </c>
      <c r="C20" s="85">
        <f t="shared" si="1"/>
        <v>7.1484</v>
      </c>
      <c r="D20" s="58"/>
      <c r="E20" s="87">
        <v>7.1484</v>
      </c>
      <c r="F20" s="87">
        <f t="shared" si="2"/>
        <v>7.1484</v>
      </c>
      <c r="G20" s="40">
        <v>3</v>
      </c>
      <c r="H20" s="40">
        <v>4</v>
      </c>
      <c r="I20" s="87">
        <v>0.1484</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row>
    <row r="21" ht="35.1" customHeight="1" spans="1:244">
      <c r="A21" s="59">
        <v>30206</v>
      </c>
      <c r="B21" s="49" t="s">
        <v>162</v>
      </c>
      <c r="C21" s="85"/>
      <c r="D21" s="58"/>
      <c r="E21" s="87">
        <v>25.4</v>
      </c>
      <c r="F21" s="87">
        <f t="shared" si="2"/>
        <v>25.4</v>
      </c>
      <c r="G21" s="40">
        <v>11</v>
      </c>
      <c r="H21" s="40">
        <v>14.4</v>
      </c>
      <c r="I21" s="87"/>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row>
    <row r="22" ht="35.1" customHeight="1" spans="1:244">
      <c r="A22" s="59">
        <v>30207</v>
      </c>
      <c r="B22" s="49" t="s">
        <v>163</v>
      </c>
      <c r="C22" s="85">
        <f t="shared" si="1"/>
        <v>22.0638</v>
      </c>
      <c r="D22" s="58"/>
      <c r="E22" s="87">
        <v>22.0638</v>
      </c>
      <c r="F22" s="87">
        <f t="shared" si="2"/>
        <v>22.0638</v>
      </c>
      <c r="G22" s="40">
        <v>10.5</v>
      </c>
      <c r="H22" s="40">
        <v>10</v>
      </c>
      <c r="I22" s="87">
        <v>1.5638</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row>
    <row r="23" ht="35.1" customHeight="1" spans="1:244">
      <c r="A23" s="59">
        <v>30208</v>
      </c>
      <c r="B23" s="49" t="s">
        <v>164</v>
      </c>
      <c r="C23" s="85"/>
      <c r="D23" s="58"/>
      <c r="E23" s="87">
        <v>111.88044</v>
      </c>
      <c r="F23" s="87">
        <f t="shared" si="2"/>
        <v>111.88044</v>
      </c>
      <c r="G23" s="40">
        <v>26.88044</v>
      </c>
      <c r="H23" s="40">
        <v>85</v>
      </c>
      <c r="I23" s="87"/>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row>
    <row r="24" ht="35.1" customHeight="1" spans="1:244">
      <c r="A24" s="59">
        <v>30209</v>
      </c>
      <c r="B24" s="49" t="s">
        <v>165</v>
      </c>
      <c r="C24" s="85"/>
      <c r="D24" s="58"/>
      <c r="E24" s="87">
        <v>347.80266</v>
      </c>
      <c r="F24" s="87">
        <f t="shared" si="2"/>
        <v>347.80266</v>
      </c>
      <c r="G24" s="40">
        <v>123.20266</v>
      </c>
      <c r="H24" s="40">
        <v>224.6</v>
      </c>
      <c r="I24" s="87"/>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row>
    <row r="25" ht="35.1" customHeight="1" spans="1:244">
      <c r="A25" s="59">
        <v>30211</v>
      </c>
      <c r="B25" s="49" t="s">
        <v>166</v>
      </c>
      <c r="C25" s="85">
        <f t="shared" si="1"/>
        <v>12.3174</v>
      </c>
      <c r="D25" s="58"/>
      <c r="E25" s="87">
        <v>12.3174</v>
      </c>
      <c r="F25" s="87">
        <f t="shared" si="2"/>
        <v>12.3174</v>
      </c>
      <c r="G25" s="40">
        <v>2</v>
      </c>
      <c r="H25" s="40">
        <v>2</v>
      </c>
      <c r="I25" s="87">
        <v>8.3174</v>
      </c>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row>
    <row r="26" ht="35.1" customHeight="1" spans="1:244">
      <c r="A26" s="59">
        <v>30213</v>
      </c>
      <c r="B26" s="49" t="s">
        <v>167</v>
      </c>
      <c r="C26" s="85">
        <f t="shared" si="1"/>
        <v>25.6027</v>
      </c>
      <c r="D26" s="58"/>
      <c r="E26" s="87">
        <v>25.6027</v>
      </c>
      <c r="F26" s="87">
        <f t="shared" si="2"/>
        <v>25.6027</v>
      </c>
      <c r="G26" s="40">
        <v>8</v>
      </c>
      <c r="H26" s="40">
        <v>17.5271</v>
      </c>
      <c r="I26" s="87">
        <v>0.0756</v>
      </c>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row>
    <row r="27" ht="35.1" customHeight="1" spans="1:244">
      <c r="A27" s="59">
        <v>30214</v>
      </c>
      <c r="B27" s="49" t="s">
        <v>168</v>
      </c>
      <c r="C27" s="85">
        <f t="shared" si="1"/>
        <v>1.0567</v>
      </c>
      <c r="D27" s="58"/>
      <c r="E27" s="87">
        <v>1.0567</v>
      </c>
      <c r="F27" s="87">
        <f t="shared" si="2"/>
        <v>1.0567</v>
      </c>
      <c r="G27" s="40">
        <v>0</v>
      </c>
      <c r="H27">
        <v>1</v>
      </c>
      <c r="I27" s="87">
        <v>0.0567</v>
      </c>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row>
    <row r="28" ht="35.1" customHeight="1" spans="1:244">
      <c r="A28" s="59">
        <v>30215</v>
      </c>
      <c r="B28" s="49" t="s">
        <v>169</v>
      </c>
      <c r="C28" s="85">
        <f t="shared" si="1"/>
        <v>1.2513</v>
      </c>
      <c r="D28" s="58"/>
      <c r="E28" s="87">
        <v>1.2513</v>
      </c>
      <c r="F28" s="87">
        <f t="shared" si="2"/>
        <v>1.2513</v>
      </c>
      <c r="G28" s="40">
        <v>0</v>
      </c>
      <c r="H28">
        <v>1</v>
      </c>
      <c r="I28" s="87">
        <v>0.2513</v>
      </c>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row>
    <row r="29" ht="35.1" customHeight="1" spans="1:244">
      <c r="A29" s="59">
        <v>30216</v>
      </c>
      <c r="B29" s="49" t="s">
        <v>170</v>
      </c>
      <c r="C29" s="85">
        <f t="shared" si="1"/>
        <v>4.1896</v>
      </c>
      <c r="D29" s="58"/>
      <c r="E29" s="87">
        <v>4.1896</v>
      </c>
      <c r="F29" s="87">
        <f t="shared" si="2"/>
        <v>4.1896</v>
      </c>
      <c r="G29" s="40">
        <v>2</v>
      </c>
      <c r="H29">
        <v>1.96</v>
      </c>
      <c r="I29" s="87">
        <v>0.2296</v>
      </c>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row>
    <row r="30" ht="35.1" customHeight="1" spans="1:244">
      <c r="A30" s="59">
        <v>30224</v>
      </c>
      <c r="B30" s="90" t="s">
        <v>171</v>
      </c>
      <c r="C30" s="85">
        <f t="shared" si="1"/>
        <v>0.06895</v>
      </c>
      <c r="D30" s="58"/>
      <c r="E30" s="87">
        <v>0.06895</v>
      </c>
      <c r="F30" s="87">
        <f t="shared" si="2"/>
        <v>0.06895</v>
      </c>
      <c r="G30" s="40"/>
      <c r="H30" s="40"/>
      <c r="I30" s="87">
        <v>0.06895</v>
      </c>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row>
    <row r="31" ht="35.1" customHeight="1" spans="1:244">
      <c r="A31" s="59">
        <v>30226</v>
      </c>
      <c r="B31" s="49" t="s">
        <v>172</v>
      </c>
      <c r="C31" s="85">
        <f t="shared" si="1"/>
        <v>45.0203</v>
      </c>
      <c r="D31" s="58"/>
      <c r="E31" s="87">
        <v>45.0203</v>
      </c>
      <c r="F31" s="87">
        <f t="shared" si="2"/>
        <v>45.0203</v>
      </c>
      <c r="G31" s="40"/>
      <c r="H31" s="40">
        <v>45</v>
      </c>
      <c r="I31" s="87">
        <v>0.0203</v>
      </c>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row>
    <row r="32" ht="35.1" customHeight="1" spans="1:244">
      <c r="A32" s="59">
        <v>30227</v>
      </c>
      <c r="B32" s="49" t="s">
        <v>173</v>
      </c>
      <c r="C32" s="85">
        <f t="shared" si="1"/>
        <v>67.70277</v>
      </c>
      <c r="D32" s="58"/>
      <c r="E32" s="87">
        <v>67.70277</v>
      </c>
      <c r="F32" s="87">
        <f t="shared" si="2"/>
        <v>67.70277</v>
      </c>
      <c r="G32" s="40">
        <v>52.32197</v>
      </c>
      <c r="H32" s="40">
        <v>15</v>
      </c>
      <c r="I32" s="87">
        <v>0.3808</v>
      </c>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row>
    <row r="33" ht="35.1" customHeight="1" spans="1:244">
      <c r="A33" s="59">
        <v>30239</v>
      </c>
      <c r="B33" s="49" t="s">
        <v>174</v>
      </c>
      <c r="C33" s="85">
        <f t="shared" si="1"/>
        <v>3.1596</v>
      </c>
      <c r="D33" s="58"/>
      <c r="E33" s="87">
        <v>3.1596</v>
      </c>
      <c r="F33" s="87">
        <f t="shared" si="2"/>
        <v>3.1596</v>
      </c>
      <c r="G33" s="40">
        <v>2</v>
      </c>
      <c r="H33" s="40">
        <v>1</v>
      </c>
      <c r="I33" s="87">
        <v>0.1596</v>
      </c>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row>
    <row r="34" ht="35.1" customHeight="1" spans="1:244">
      <c r="A34" s="59">
        <v>30299</v>
      </c>
      <c r="B34" s="49" t="s">
        <v>175</v>
      </c>
      <c r="C34" s="85">
        <f t="shared" si="1"/>
        <v>9.1351</v>
      </c>
      <c r="D34" s="58"/>
      <c r="E34" s="87">
        <v>9.1351</v>
      </c>
      <c r="F34" s="87">
        <f t="shared" si="2"/>
        <v>9.1351</v>
      </c>
      <c r="G34" s="40">
        <v>8</v>
      </c>
      <c r="H34" s="40">
        <v>1</v>
      </c>
      <c r="I34" s="87">
        <v>0.1351</v>
      </c>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row>
    <row r="35" ht="35.1" customHeight="1" spans="1:244">
      <c r="A35" s="59">
        <v>310</v>
      </c>
      <c r="B35" s="49" t="s">
        <v>176</v>
      </c>
      <c r="C35" s="85">
        <f t="shared" si="1"/>
        <v>70.7455</v>
      </c>
      <c r="D35" s="58"/>
      <c r="E35" s="87">
        <v>70.7455</v>
      </c>
      <c r="F35" s="87">
        <f t="shared" si="2"/>
        <v>70.7455</v>
      </c>
      <c r="G35" s="40">
        <f>G36</f>
        <v>13</v>
      </c>
      <c r="H35" s="40">
        <f>H36</f>
        <v>57.2655</v>
      </c>
      <c r="I35" s="87">
        <f>I36</f>
        <v>0.48</v>
      </c>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row>
    <row r="36" ht="35.1" customHeight="1" spans="1:244">
      <c r="A36" s="59">
        <v>31002</v>
      </c>
      <c r="B36" s="49" t="s">
        <v>177</v>
      </c>
      <c r="C36" s="85">
        <f t="shared" si="1"/>
        <v>70.7455</v>
      </c>
      <c r="D36" s="58"/>
      <c r="E36" s="87">
        <v>70.7455</v>
      </c>
      <c r="F36" s="87">
        <f t="shared" si="2"/>
        <v>70.7455</v>
      </c>
      <c r="G36" s="40">
        <v>13</v>
      </c>
      <c r="H36" s="40">
        <v>57.2655</v>
      </c>
      <c r="I36" s="87">
        <v>0.48</v>
      </c>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row>
    <row r="37" ht="35.1" customHeight="1" spans="1:244">
      <c r="A37" s="59"/>
      <c r="B37" s="56" t="s">
        <v>72</v>
      </c>
      <c r="C37" s="51">
        <f>C35+C15+C6</f>
        <v>1144.644661</v>
      </c>
      <c r="D37" s="51">
        <f>D35+D15+D6</f>
        <v>343.242991</v>
      </c>
      <c r="E37" s="51">
        <f>E35+E15+E6</f>
        <v>801.40167</v>
      </c>
      <c r="F37" s="87">
        <f t="shared" si="2"/>
        <v>0</v>
      </c>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row>
    <row r="38" ht="29.25" customHeight="1" spans="1:2">
      <c r="A38" s="60" t="s">
        <v>178</v>
      </c>
      <c r="B38" s="60"/>
    </row>
  </sheetData>
  <mergeCells count="1">
    <mergeCell ref="A4:B4"/>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workbookViewId="0">
      <selection activeCell="C7" sqref="C7"/>
    </sheetView>
  </sheetViews>
  <sheetFormatPr defaultColWidth="9.16666666666667" defaultRowHeight="27.75" customHeight="1"/>
  <cols>
    <col min="1" max="1" width="18.8333333333333" style="40" customWidth="1"/>
    <col min="2" max="2" width="31.1666666666667" style="40" customWidth="1"/>
    <col min="3" max="5" width="19.3333333333333" style="40" customWidth="1"/>
    <col min="6" max="243" width="7.66666666666667" style="40" customWidth="1"/>
  </cols>
  <sheetData>
    <row r="1" customHeight="1" spans="1:2">
      <c r="A1" s="41" t="s">
        <v>179</v>
      </c>
      <c r="B1" s="41"/>
    </row>
    <row r="2" s="37" customFormat="1" ht="34.5" customHeight="1" spans="1:5">
      <c r="A2" s="42" t="s">
        <v>180</v>
      </c>
      <c r="B2" s="42"/>
      <c r="C2" s="42"/>
      <c r="D2" s="42"/>
      <c r="E2" s="42"/>
    </row>
    <row r="3" s="38" customFormat="1" ht="30.75" customHeight="1" spans="1:5">
      <c r="A3" s="43" t="s">
        <v>2</v>
      </c>
      <c r="E3" s="38" t="s">
        <v>3</v>
      </c>
    </row>
    <row r="4" s="39" customFormat="1" ht="40.15" customHeight="1" spans="1:243">
      <c r="A4" s="44" t="s">
        <v>70</v>
      </c>
      <c r="B4" s="44" t="s">
        <v>71</v>
      </c>
      <c r="C4" s="45" t="s">
        <v>181</v>
      </c>
      <c r="D4" s="45"/>
      <c r="E4" s="45"/>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row>
    <row r="5" s="39" customFormat="1" ht="40.15" customHeight="1" spans="1:243">
      <c r="A5" s="47"/>
      <c r="B5" s="47"/>
      <c r="C5" s="44" t="s">
        <v>130</v>
      </c>
      <c r="D5" s="44" t="s">
        <v>73</v>
      </c>
      <c r="E5" s="44" t="s">
        <v>74</v>
      </c>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row>
    <row r="6" ht="45.75" customHeight="1" spans="1:5">
      <c r="A6" s="49"/>
      <c r="B6" s="49"/>
      <c r="C6" s="57"/>
      <c r="D6" s="58"/>
      <c r="E6" s="58"/>
    </row>
    <row r="7" ht="64.5" customHeight="1" spans="1:5">
      <c r="A7" s="53"/>
      <c r="B7" s="53"/>
      <c r="C7" s="57"/>
      <c r="D7" s="58"/>
      <c r="E7" s="58"/>
    </row>
    <row r="8" ht="35.1" customHeight="1" spans="1:5">
      <c r="A8" s="55"/>
      <c r="B8" s="55"/>
      <c r="C8" s="57"/>
      <c r="D8" s="58"/>
      <c r="E8" s="58"/>
    </row>
    <row r="9" ht="35.1" customHeight="1" spans="1:5">
      <c r="A9" s="56"/>
      <c r="B9" s="56"/>
      <c r="C9" s="57"/>
      <c r="D9" s="58"/>
      <c r="E9" s="58"/>
    </row>
    <row r="10" ht="35.1" customHeight="1" spans="1:5">
      <c r="A10" s="59"/>
      <c r="B10" s="59"/>
      <c r="C10" s="57"/>
      <c r="D10" s="58"/>
      <c r="E10" s="58"/>
    </row>
    <row r="11" ht="35.1" customHeight="1" spans="1:5">
      <c r="A11" s="53"/>
      <c r="B11" s="53"/>
      <c r="C11" s="57"/>
      <c r="D11" s="58"/>
      <c r="E11" s="58"/>
    </row>
    <row r="12" ht="35.1" customHeight="1" spans="1:5">
      <c r="A12" s="55"/>
      <c r="B12" s="55"/>
      <c r="C12" s="57"/>
      <c r="D12" s="58"/>
      <c r="E12" s="58"/>
    </row>
    <row r="13" ht="35.1" customHeight="1" spans="1:5">
      <c r="A13" s="56"/>
      <c r="B13" s="56"/>
      <c r="C13" s="57"/>
      <c r="D13" s="58"/>
      <c r="E13" s="58"/>
    </row>
    <row r="14" ht="35.1" customHeight="1" spans="1:5">
      <c r="A14" s="56"/>
      <c r="B14" s="56"/>
      <c r="C14" s="57"/>
      <c r="D14" s="58"/>
      <c r="E14" s="58"/>
    </row>
    <row r="15" ht="35.1" customHeight="1" spans="1:5">
      <c r="A15" s="56"/>
      <c r="B15" s="56" t="s">
        <v>182</v>
      </c>
      <c r="C15" s="57"/>
      <c r="D15" s="58"/>
      <c r="E15" s="58"/>
    </row>
    <row r="16" customHeight="1" spans="1:2">
      <c r="A16" s="60" t="s">
        <v>119</v>
      </c>
      <c r="B16" s="60"/>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115" zoomScaleNormal="115" workbookViewId="0">
      <selection activeCell="D7" sqref="D7"/>
    </sheetView>
  </sheetViews>
  <sheetFormatPr defaultColWidth="12" defaultRowHeight="14.25" outlineLevelRow="7" outlineLevelCol="7"/>
  <cols>
    <col min="1" max="1" width="21.6666666666667" style="75" customWidth="1"/>
    <col min="2" max="6" width="18" style="75" customWidth="1"/>
    <col min="7" max="16384" width="12" style="75"/>
  </cols>
  <sheetData>
    <row r="1" ht="44.25" customHeight="1" spans="1:6">
      <c r="A1" s="41" t="s">
        <v>183</v>
      </c>
      <c r="B1" s="76"/>
      <c r="C1" s="76"/>
      <c r="D1" s="76"/>
      <c r="E1" s="76"/>
      <c r="F1" s="76"/>
    </row>
    <row r="2" ht="42" customHeight="1" spans="1:6">
      <c r="A2" s="28" t="s">
        <v>184</v>
      </c>
      <c r="B2" s="28"/>
      <c r="C2" s="28"/>
      <c r="D2" s="28"/>
      <c r="E2" s="28"/>
      <c r="F2" s="28"/>
    </row>
    <row r="3" ht="24" customHeight="1" spans="1:6">
      <c r="A3" s="28"/>
      <c r="B3" s="28"/>
      <c r="C3" s="28"/>
      <c r="D3" s="28"/>
      <c r="E3" s="28"/>
      <c r="F3" s="28"/>
    </row>
    <row r="4" ht="24" customHeight="1" spans="1:6">
      <c r="A4" s="77" t="s">
        <v>2</v>
      </c>
      <c r="B4" s="77"/>
      <c r="C4" s="77"/>
      <c r="D4" s="77"/>
      <c r="E4" s="77"/>
      <c r="F4" s="78" t="s">
        <v>3</v>
      </c>
    </row>
    <row r="5" ht="64.5" customHeight="1" spans="1:6">
      <c r="A5" s="79" t="s">
        <v>185</v>
      </c>
      <c r="B5" s="79" t="s">
        <v>186</v>
      </c>
      <c r="C5" s="80" t="s">
        <v>187</v>
      </c>
      <c r="D5" s="80"/>
      <c r="E5" s="80"/>
      <c r="F5" s="80" t="s">
        <v>188</v>
      </c>
    </row>
    <row r="6" ht="64.5" customHeight="1" spans="1:8">
      <c r="A6" s="79"/>
      <c r="B6" s="79"/>
      <c r="C6" s="80" t="s">
        <v>189</v>
      </c>
      <c r="D6" s="79" t="s">
        <v>190</v>
      </c>
      <c r="E6" s="79" t="s">
        <v>191</v>
      </c>
      <c r="F6" s="80"/>
      <c r="H6" s="81"/>
    </row>
    <row r="7" ht="64.5" customHeight="1" spans="1:6">
      <c r="A7" s="80">
        <v>0</v>
      </c>
      <c r="B7" s="80">
        <v>0</v>
      </c>
      <c r="C7" s="80">
        <v>0</v>
      </c>
      <c r="D7" s="80">
        <v>0</v>
      </c>
      <c r="E7" s="80">
        <v>0</v>
      </c>
      <c r="F7" s="80">
        <v>0</v>
      </c>
    </row>
    <row r="8" ht="51" customHeight="1" spans="1:6">
      <c r="A8" s="82"/>
      <c r="B8" s="77"/>
      <c r="C8" s="77"/>
      <c r="D8" s="77"/>
      <c r="E8" s="77"/>
      <c r="F8" s="77"/>
    </row>
  </sheetData>
  <mergeCells count="5">
    <mergeCell ref="A2:F2"/>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95"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WTFQPVQ</vt:lpstr>
      <vt:lpstr>1</vt:lpstr>
      <vt:lpstr>2</vt:lpstr>
      <vt:lpstr>3</vt:lpstr>
      <vt:lpstr>4</vt:lpstr>
      <vt:lpstr>5</vt:lpstr>
      <vt:lpstr>6</vt:lpstr>
      <vt:lpstr>7</vt:lpstr>
      <vt:lpstr>8</vt:lpstr>
      <vt:lpstr>9</vt:lpstr>
      <vt:lpstr>10</vt:lpstr>
      <vt:lpstr>11</vt:lpstr>
      <vt:lpstr>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高放</cp:lastModifiedBy>
  <dcterms:created xsi:type="dcterms:W3CDTF">2016-02-19T10:32:00Z</dcterms:created>
  <cp:lastPrinted>2022-01-22T19:15:00Z</cp:lastPrinted>
  <dcterms:modified xsi:type="dcterms:W3CDTF">2025-02-06T03:36:46Z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33F22B7345C34483AC18B2B8D7FA2CB0_13</vt:lpwstr>
  </property>
</Properties>
</file>